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0/Tabelldel nett/"/>
    </mc:Choice>
  </mc:AlternateContent>
  <xr:revisionPtr revIDLastSave="194" documentId="13_ncr:1_{D52CA2F6-CCC3-427B-A0CB-A5912C47EF19}" xr6:coauthVersionLast="45" xr6:coauthVersionMax="45" xr10:uidLastSave="{9AE87D19-7D66-4D07-A37C-48F5CFF87C2B}"/>
  <bookViews>
    <workbookView xWindow="-120" yWindow="-120" windowWidth="29040" windowHeight="15840" activeTab="1" xr2:uid="{00000000-000D-0000-FFFF-FFFF00000000}"/>
  </bookViews>
  <sheets>
    <sheet name="Innhold" sheetId="24" r:id="rId1"/>
    <sheet name="A.1.1" sheetId="25" r:id="rId2"/>
    <sheet name="A.1.2" sheetId="14" r:id="rId3"/>
    <sheet name="A.1.3a" sheetId="15" r:id="rId4"/>
    <sheet name="A.1.3b" sheetId="16" r:id="rId5"/>
    <sheet name="A.1.4" sheetId="18" r:id="rId6"/>
    <sheet name="A.1.5" sheetId="19" r:id="rId7"/>
    <sheet name="A.1.6" sheetId="20" r:id="rId8"/>
    <sheet name="A.1.7" sheetId="26" r:id="rId9"/>
    <sheet name="A.1.8" sheetId="22" r:id="rId10"/>
  </sheets>
  <definedNames>
    <definedName name="_xlnm.Print_Area" localSheetId="1">'A.1.1'!$A$1:$G$70</definedName>
    <definedName name="_xlnm.Print_Area" localSheetId="2">'A.1.2'!$A$1:$J$18</definedName>
    <definedName name="_xlnm.Print_Area" localSheetId="3">'A.1.3a'!$A$1:$I$70</definedName>
    <definedName name="_xlnm.Print_Area" localSheetId="4">'A.1.3b'!$A$1:$H$36</definedName>
    <definedName name="_xlnm.Print_Area" localSheetId="5">'A.1.4'!$A$1:$U$25</definedName>
    <definedName name="_xlnm.Print_Area" localSheetId="6">'A.1.5'!$A$1:$U$23</definedName>
    <definedName name="_xlnm.Print_Area" localSheetId="7">'A.1.6'!$A$1:$E$11</definedName>
    <definedName name="_xlnm.Print_Area" localSheetId="8">'A.1.7'!$A$1:$AK$15</definedName>
    <definedName name="_xlnm.Print_Area" localSheetId="9">'A.1.8'!$A$1:$U$15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4" l="1"/>
  <c r="B11" i="24"/>
  <c r="AC21" i="19"/>
  <c r="AB21" i="19"/>
  <c r="AA21" i="19"/>
  <c r="Z21" i="19"/>
  <c r="Y21" i="19"/>
  <c r="X21" i="19"/>
  <c r="V21" i="19"/>
  <c r="U21" i="19"/>
  <c r="T21" i="19"/>
  <c r="S21" i="19"/>
  <c r="R21" i="19"/>
  <c r="Q21" i="19"/>
  <c r="AN16" i="18"/>
  <c r="AL16" i="18"/>
  <c r="AK16" i="18"/>
  <c r="AJ16" i="18"/>
  <c r="AI16" i="18"/>
  <c r="B25" i="25" l="1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D53" i="25"/>
  <c r="C53" i="25"/>
  <c r="B53" i="25"/>
  <c r="B52" i="25"/>
  <c r="B51" i="25"/>
  <c r="D44" i="25"/>
  <c r="D43" i="25"/>
  <c r="D42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C12" i="24" l="1"/>
  <c r="C10" i="24"/>
  <c r="C9" i="24"/>
  <c r="C8" i="24"/>
  <c r="C7" i="24"/>
  <c r="C6" i="24"/>
  <c r="C5" i="24"/>
  <c r="C4" i="24"/>
  <c r="B4" i="24" l="1"/>
  <c r="B6" i="24"/>
  <c r="B12" i="24" l="1"/>
  <c r="B10" i="24"/>
  <c r="B9" i="24"/>
  <c r="B8" i="24"/>
  <c r="B7" i="24"/>
  <c r="B5" i="24"/>
</calcChain>
</file>

<file path=xl/sharedStrings.xml><?xml version="1.0" encoding="utf-8"?>
<sst xmlns="http://schemas.openxmlformats.org/spreadsheetml/2006/main" count="537" uniqueCount="180">
  <si>
    <t>Tabell A.1.4</t>
  </si>
  <si>
    <t>Utstedende institusjon</t>
  </si>
  <si>
    <t>Universitetet i Oslo</t>
  </si>
  <si>
    <t>Universitetet i Bergen</t>
  </si>
  <si>
    <t>Universitetet i Tromsø</t>
  </si>
  <si>
    <t>Norges Handelshøyskole</t>
  </si>
  <si>
    <t>-</t>
  </si>
  <si>
    <t>Totalt</t>
  </si>
  <si>
    <r>
      <t>1</t>
    </r>
    <r>
      <rPr>
        <sz val="8"/>
        <rFont val="Arial"/>
        <family val="2"/>
      </rPr>
      <t xml:space="preserve"> Til og med 1995 Universitetet i Trondheim.</t>
    </r>
  </si>
  <si>
    <t xml:space="preserve">Tabell A.1.5 </t>
  </si>
  <si>
    <t>Gradtittel</t>
  </si>
  <si>
    <t>Dr.philos.</t>
  </si>
  <si>
    <t>Dr.med.</t>
  </si>
  <si>
    <t>Dr.juris.</t>
  </si>
  <si>
    <t>Dr.theol.</t>
  </si>
  <si>
    <t>Dr.techn.</t>
  </si>
  <si>
    <t>Dr.odont.</t>
  </si>
  <si>
    <t>Dr.med.vet.</t>
  </si>
  <si>
    <t>Dr.agric.</t>
  </si>
  <si>
    <t>Dr.oecon.</t>
  </si>
  <si>
    <t>Dr.ing.</t>
  </si>
  <si>
    <t>Dr.scient.</t>
  </si>
  <si>
    <t>Dr.artium</t>
  </si>
  <si>
    <t>Dr.polit.</t>
  </si>
  <si>
    <t>Dr.psychol.</t>
  </si>
  <si>
    <t>Ph.d.</t>
  </si>
  <si>
    <t>..</t>
  </si>
  <si>
    <t>Tabell A.1.7</t>
  </si>
  <si>
    <t>Fagområde</t>
  </si>
  <si>
    <t>Humaniora</t>
  </si>
  <si>
    <t>Samfunnsvitenskap</t>
  </si>
  <si>
    <t>Teknologi</t>
  </si>
  <si>
    <r>
      <t>Norges teknisk-naturvitenskapelige univ.</t>
    </r>
    <r>
      <rPr>
        <vertAlign val="superscript"/>
        <sz val="10"/>
        <rFont val="Arial"/>
        <family val="2"/>
      </rPr>
      <t>1</t>
    </r>
  </si>
  <si>
    <t xml:space="preserve">Tabell A.1.6 </t>
  </si>
  <si>
    <t>Kjønn</t>
  </si>
  <si>
    <t>Kvinner</t>
  </si>
  <si>
    <t>Menn</t>
  </si>
  <si>
    <t>Kvinneandel i prosent</t>
  </si>
  <si>
    <t>Tabell A.1.2</t>
  </si>
  <si>
    <t>Samfunns-vitenskap</t>
  </si>
  <si>
    <t>Jus</t>
  </si>
  <si>
    <t>Økonomi/ administrasjon</t>
  </si>
  <si>
    <t>Tabell A.1.3b</t>
  </si>
  <si>
    <t>År</t>
  </si>
  <si>
    <t>Tabell A.1.3a</t>
  </si>
  <si>
    <t>Tabell A.1.1</t>
  </si>
  <si>
    <t>Høgskoler</t>
  </si>
  <si>
    <t>Kilde studenter: Utdanningsstatistikk/Statistikkbanken, SSB</t>
  </si>
  <si>
    <t>Tabell A.1.8</t>
  </si>
  <si>
    <t>veterinærmedisin</t>
  </si>
  <si>
    <t xml:space="preserve">2003 </t>
  </si>
  <si>
    <t>Kvinneandel totalt</t>
  </si>
  <si>
    <t>2005</t>
  </si>
  <si>
    <t>Økonomi/ administra-sjon</t>
  </si>
  <si>
    <r>
      <t xml:space="preserve">Høyere grads kandidater ved universiteter og vitenskapelige høgskoler m.fl. </t>
    </r>
    <r>
      <rPr>
        <b/>
        <vertAlign val="superscript"/>
        <sz val="12"/>
        <color indexed="12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</t>
    </r>
  </si>
  <si>
    <r>
      <t>Universitetet i Stavanger</t>
    </r>
    <r>
      <rPr>
        <vertAlign val="superscript"/>
        <sz val="10"/>
        <rFont val="Arial"/>
        <family val="2"/>
      </rPr>
      <t>3</t>
    </r>
  </si>
  <si>
    <r>
      <t xml:space="preserve">3 </t>
    </r>
    <r>
      <rPr>
        <sz val="8"/>
        <rFont val="Arial"/>
        <family val="2"/>
      </rPr>
      <t>Til og med 2004 inngikk Universitetet i Stavanger som Høgskolen i Stavanger i kategorien Andre.</t>
    </r>
  </si>
  <si>
    <r>
      <t>2</t>
    </r>
    <r>
      <rPr>
        <sz val="8"/>
        <rFont val="Arial"/>
        <family val="2"/>
      </rPr>
      <t xml:space="preserve"> Naturvitenskap og teknologi omfatter også arkitektur- og landbrukskandidater.</t>
    </r>
  </si>
  <si>
    <t>Studenter</t>
  </si>
  <si>
    <t>Universiteter og</t>
  </si>
  <si>
    <t>høgskoler</t>
  </si>
  <si>
    <t>Høyere grads kandidater</t>
  </si>
  <si>
    <t>vitenskapelige</t>
  </si>
  <si>
    <t>Statlige høgskoler</t>
  </si>
  <si>
    <t>(før 1994 regionale</t>
  </si>
  <si>
    <t>høgskoler)</t>
  </si>
  <si>
    <t>2006</t>
  </si>
  <si>
    <t>2007</t>
  </si>
  <si>
    <t>Medisin/helsefag/ sosialfag/idrettsfag</t>
  </si>
  <si>
    <r>
      <t>Naturvitenskap og teknologi</t>
    </r>
    <r>
      <rPr>
        <vertAlign val="superscript"/>
        <sz val="11"/>
        <rFont val="Arial"/>
        <family val="2"/>
      </rPr>
      <t>2</t>
    </r>
  </si>
  <si>
    <r>
      <t>4</t>
    </r>
    <r>
      <rPr>
        <sz val="8"/>
        <rFont val="Arial"/>
        <family val="2"/>
      </rPr>
      <t xml:space="preserve"> Nedgangen i 2001 skyldes omleggingen til femårig sivilingeniørutdanning ved NTNU i 1997.</t>
    </r>
  </si>
  <si>
    <r>
      <t xml:space="preserve">5 </t>
    </r>
    <r>
      <rPr>
        <sz val="8"/>
        <rFont val="Arial"/>
        <family val="2"/>
      </rPr>
      <t>Høyere revisorstudium og master i regnskap/revisjon inngår med 241 kandidater fra og med 2003.</t>
    </r>
  </si>
  <si>
    <r>
      <t xml:space="preserve">3 </t>
    </r>
    <r>
      <rPr>
        <sz val="8"/>
        <rFont val="Arial"/>
        <family val="2"/>
      </rPr>
      <t xml:space="preserve">Pedagogiske fag m.fl. inkluderer pedagogiske fag, samferdselsfag/logistikk og sikkerhetsfag. </t>
    </r>
  </si>
  <si>
    <r>
      <t>Pedagogiske fag m.fl.</t>
    </r>
    <r>
      <rPr>
        <vertAlign val="superscript"/>
        <sz val="11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</si>
  <si>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Den tidligere Høgskolen i Stavanger, fra og med 2005 Universitetet i Stavanger, er fra og med 2005 ikke med i tabellen.</t>
    </r>
  </si>
  <si>
    <r>
      <t xml:space="preserve">2 </t>
    </r>
    <r>
      <rPr>
        <sz val="8"/>
        <rFont val="Arial"/>
        <family val="2"/>
      </rPr>
      <t>Naturvitenskap og teknologi omfatter også arkitektur- og landbrukskandidater.</t>
    </r>
  </si>
  <si>
    <t>Matematikk og naturvitenskap</t>
  </si>
  <si>
    <t>Medisin og helsefag</t>
  </si>
  <si>
    <t>Landbruksvitenskap og veterinærmedisin</t>
  </si>
  <si>
    <t>Landbruksvitenskap og</t>
  </si>
  <si>
    <t>A.1 Studenter og kandidater</t>
  </si>
  <si>
    <t>Nummer</t>
  </si>
  <si>
    <t>Navn</t>
  </si>
  <si>
    <t>Merknad</t>
  </si>
  <si>
    <t>A.1.1</t>
  </si>
  <si>
    <t>A.1.2</t>
  </si>
  <si>
    <t>A.1.4</t>
  </si>
  <si>
    <t>A.1.3a</t>
  </si>
  <si>
    <t>A.1.3b</t>
  </si>
  <si>
    <t>A.1.5</t>
  </si>
  <si>
    <t>A.1.6</t>
  </si>
  <si>
    <t>A.1.7</t>
  </si>
  <si>
    <t>A.1.8</t>
  </si>
  <si>
    <t>2009</t>
  </si>
  <si>
    <t>Medisin/helse/-
sosialfag,
idrettsfag</t>
  </si>
  <si>
    <t>2008</t>
  </si>
  <si>
    <r>
      <t>1</t>
    </r>
    <r>
      <rPr>
        <sz val="8"/>
        <rFont val="Arial"/>
        <family val="2"/>
      </rPr>
      <t xml:space="preserve"> Fra og med 2001 er ikke personer registrert på doktorgradsprogram inkludert i tallene. Høgskoler omfatter statlige høgskoler samt ikke-vitenskapelige statlige og private </t>
    </r>
  </si>
  <si>
    <t xml:space="preserve">høgskoler. Universitetet i Stavanger, tidligere Høgskolen i Stavanger, er klassifisert som universitet fra 1. jaunar 2005. Universitetet i Agder, tidligere Høgskolen i Agder, </t>
  </si>
  <si>
    <t>Kilde høyere grads kandidater: NIFU/Akademikerregisteret</t>
  </si>
  <si>
    <t>Kilde: NIFU/Akademikerregisteret.</t>
  </si>
  <si>
    <t>Kilde: NIFU /Akademikerregisteret</t>
  </si>
  <si>
    <t>Kilde: NIFU/Doktorgradsregisteret</t>
  </si>
  <si>
    <r>
      <t>2001'</t>
    </r>
    <r>
      <rPr>
        <vertAlign val="superscript"/>
        <sz val="10"/>
        <rFont val="Arial"/>
        <family val="2"/>
      </rPr>
      <t>3</t>
    </r>
  </si>
  <si>
    <t>5 805</t>
  </si>
  <si>
    <r>
      <t>høgskoler m.fl.</t>
    </r>
    <r>
      <rPr>
        <vertAlign val="superscript"/>
        <sz val="11"/>
        <rFont val="Arial"/>
        <family val="2"/>
      </rPr>
      <t>2</t>
    </r>
  </si>
  <si>
    <r>
      <t>2007</t>
    </r>
    <r>
      <rPr>
        <vertAlign val="superscript"/>
        <sz val="10"/>
        <rFont val="Arial"/>
        <family val="2"/>
      </rPr>
      <t>4</t>
    </r>
  </si>
  <si>
    <t>Medisin/helsefag/idrettsfag/sosialfag</t>
  </si>
  <si>
    <t>Økonomi/administrasjon</t>
  </si>
  <si>
    <r>
      <t>2003</t>
    </r>
    <r>
      <rPr>
        <vertAlign val="superscript"/>
        <sz val="10"/>
        <rFont val="Verdana"/>
        <family val="2"/>
      </rPr>
      <t>5</t>
    </r>
  </si>
  <si>
    <r>
      <t>2001</t>
    </r>
    <r>
      <rPr>
        <vertAlign val="superscript"/>
        <sz val="10"/>
        <rFont val="Verdana"/>
        <family val="2"/>
      </rPr>
      <t>4</t>
    </r>
  </si>
  <si>
    <t>2010</t>
  </si>
  <si>
    <r>
      <t xml:space="preserve">1 </t>
    </r>
    <r>
      <rPr>
        <sz val="8"/>
        <rFont val="Arial"/>
        <family val="2"/>
      </rPr>
      <t xml:space="preserve">I tillegg til universitetene omfatter dette: Arkitektur- og designhøgskolen i Oslo, Norges Handelshøyskole, Norges landbrukshøgskole - fra og med 2005 </t>
    </r>
  </si>
  <si>
    <t xml:space="preserve"> inkludert, og fra og med 2002 Kunsthøgskolen i Bergen og Kunsthøgskolen i Oslo. Fra og med 2005 inngår den tidligere Høgskolen i Stavanger </t>
  </si>
  <si>
    <r>
      <t xml:space="preserve">2 </t>
    </r>
    <r>
      <rPr>
        <sz val="8"/>
        <rFont val="Arial"/>
        <family val="2"/>
      </rPr>
      <t>I tillegg til universitetene omfatter dette: Arkitektur- og designhøgskolen i Oslo, Norges Handelshøyskole, Norges landbrukshøgskole (fra og med 2005 som Universitetet</t>
    </r>
  </si>
  <si>
    <t xml:space="preserve">Norges Musikkhøgskole og Bergen Arkitekt Skole inkludert. Fra og med 2001 er NLA høgskolen inkludert, og fra og  med 2002 Kunsthøgskolen i Bergen og Kunsthøgskolen </t>
  </si>
  <si>
    <r>
      <t>3</t>
    </r>
    <r>
      <rPr>
        <sz val="8"/>
        <rFont val="Arial"/>
        <family val="2"/>
      </rPr>
      <t xml:space="preserve"> Nedgangen ved universiteter og vitenskpelige høgskoler m.fl. i 2001 er ikke reell, men skyldes omleggingen til femårig sivilingeniørutdanning ved NTNU fra og med 1997.</t>
    </r>
  </si>
  <si>
    <t>2011</t>
  </si>
  <si>
    <r>
      <t xml:space="preserve">4 </t>
    </r>
    <r>
      <rPr>
        <sz val="8"/>
        <rFont val="Arial"/>
        <family val="2"/>
      </rPr>
      <t>Fristen for å avlegge hovedfag etter gammel modell utløp våren 2007, og medførte ekstra høye kandidattall dette året.</t>
    </r>
  </si>
  <si>
    <t>2012</t>
  </si>
  <si>
    <t>Norske doktorgrader 1990–2012. Kvinneandeler i prosent per fagområde.</t>
  </si>
  <si>
    <r>
      <t>Universitetet i Agder</t>
    </r>
    <r>
      <rPr>
        <vertAlign val="superscript"/>
        <sz val="10"/>
        <rFont val="Arial"/>
        <family val="2"/>
      </rPr>
      <t>4</t>
    </r>
  </si>
  <si>
    <r>
      <t xml:space="preserve">4 </t>
    </r>
    <r>
      <rPr>
        <sz val="8"/>
        <rFont val="Arial"/>
        <family val="2"/>
      </rPr>
      <t>Til og med 2006 inngikk Universitetet i Agder som Høgskolen i Agder i kategorien Andre.</t>
    </r>
  </si>
  <si>
    <t xml:space="preserve">Universitetet for miljø og biovitenskap (UMB), Norges veterinærhøgskole, Norges idrettshøgskole, Det Teologiske Menighetsfakultet og </t>
  </si>
  <si>
    <t>Misjonshøgskolen. Fra og med 1995 er også Norges musikkhøgskole og Bergen Arkitekt Skole inkludert. Fra og med 2001 er NLA høgskolen</t>
  </si>
  <si>
    <t>i statistikken som Universitetet i Stavanger. Fra og med 2008 inngår den tidligere Høgskolen i Agder som Universitetet i Agder (høgskolen ble universitet 1.9.2007). Handelshøyskolen BI,</t>
  </si>
  <si>
    <r>
      <t xml:space="preserve">er klassifisert  som universitet fra 1. september 2007, men i NIFUs tabeller fra og med </t>
    </r>
    <r>
      <rPr>
        <i/>
        <sz val="8"/>
        <rFont val="Arial"/>
        <family val="2"/>
      </rPr>
      <t>2008</t>
    </r>
    <r>
      <rPr>
        <sz val="8"/>
        <rFont val="Arial"/>
        <family val="2"/>
      </rPr>
      <t>. Universitetet i Nordland, tidligere Høgskolen i Bodø, er klassifisert som universitet fra 1. januar 2011.</t>
    </r>
  </si>
  <si>
    <t>Den tidligere Høgskolen i Agder, fra og med 2007 Universitetet i Agder, er fra og med 2008 ikke med i tabellen. Den tidligere Høgskolen i Bodø, fra og med 2011 Universitetet i Nordland, er fra og med 2011 ikke med i tabellen. Høgskolen i Molde er fra og med 2014 gruppert som statlig vitenskapelig høgskole i våre tabeller.</t>
  </si>
  <si>
    <r>
      <t>Naturvitenskap og teknologi</t>
    </r>
    <r>
      <rPr>
        <vertAlign val="superscript"/>
        <sz val="9"/>
        <rFont val="Arial"/>
        <family val="2"/>
      </rPr>
      <t>1</t>
    </r>
  </si>
  <si>
    <r>
      <t>Pedagogiske fag m.fl.</t>
    </r>
    <r>
      <rPr>
        <vertAlign val="superscript"/>
        <sz val="9"/>
        <rFont val="Arial"/>
        <family val="2"/>
      </rPr>
      <t>2</t>
    </r>
  </si>
  <si>
    <r>
      <t xml:space="preserve">1 </t>
    </r>
    <r>
      <rPr>
        <sz val="9"/>
        <rFont val="Arial"/>
        <family val="2"/>
      </rPr>
      <t>Naturvitenskap og teknologi omfatter også arkitektur- og landbrukskandidater.</t>
    </r>
  </si>
  <si>
    <r>
      <t xml:space="preserve">2 </t>
    </r>
    <r>
      <rPr>
        <sz val="9"/>
        <rFont val="Arial"/>
        <family val="2"/>
      </rPr>
      <t xml:space="preserve">Pedagogiske fag m.fl. inkluderer pedagogiske fag, samferdselsfag/logistikk og sikkerhetsfag. </t>
    </r>
  </si>
  <si>
    <t>for miljø- og biovitenskap (UMB), Norges veterinærhøgskole, Norges idrettshøgskole, Det Teologiske Menighetsfakultet og Misjonshøgskolen. Fra og med 1995 er også</t>
  </si>
  <si>
    <t>6 Høgskolen i Molde er i denne statistikken kategorisert som vitenskapelig høgskole fra og med 2014.</t>
  </si>
  <si>
    <t>Rudolf Steiner-høgskolen, Ansgar teologiske høgskole og Fjellhaug internasjonale høgskole er inkludert fra og med 2009. Høgskolen i Bodø inngår fra 2011 som Universitetet i Nordland.</t>
  </si>
  <si>
    <t>2014  5)  6)</t>
  </si>
  <si>
    <t>2015</t>
  </si>
  <si>
    <t xml:space="preserve">i Oslo. Handelshøyskolen BI, Rudolf Steiner-høgskolen, Ansgar teologiske høgskole og Fjellhaug internasjonale høgskole er inkludert fra og med 2009, Lovisenberg diakonale høgskole fra 2014 og Diakonhjemmets høgskole fra 2015.  Høyere grads kandidater fra </t>
  </si>
  <si>
    <t xml:space="preserve">Markedshøyskolen, Norges informasjonsteknologiske høgskole  og Høgskolen Diakonova inngår ikke i statistikken. </t>
  </si>
  <si>
    <t>5 Fra og med 2014 er UMB slått sammen med Norges veterinærhøgskole til Norges miljø- og biovitenskapelige universitet (NMBU).</t>
  </si>
  <si>
    <t>7 Høgskolen i Nesna og Høgskolen i Nord-Trøndelag er fra 1.1.2016 slått sammen med Universitetet i Nordland til Nord universitet.</t>
  </si>
  <si>
    <t>4 Høgskolen i Molde er i denne statistikken kategorisert som vitenskapelig høgskole fra og med 2014 og er ikke med i tabellen.</t>
  </si>
  <si>
    <t>2016 5)</t>
  </si>
  <si>
    <t>5 Høgskolen i Nesna og Høgskolen i Nord-Trøndelag er fra 1.1.2016 slått sammen med Universitetet i Nordland til Nord universitet og er ikke med i tabellen.</t>
  </si>
  <si>
    <t>Høgskolen i Harstad og Høgskolen i Narvik er fra 1.1.2016 slått sammen med Norges arktiske universitet - Universitetet i Tromsø og er ikke med i tabellen.</t>
  </si>
  <si>
    <t>Høgskolene i Gjøvik, Ålesund og Sør-Trøndelag er fra 1.1.2016 slått sammen med NTNU og er ikke med i tabellen.</t>
  </si>
  <si>
    <t>2014 4)</t>
  </si>
  <si>
    <t xml:space="preserve">2017 </t>
  </si>
  <si>
    <t>8 Høgskolen i Harstad og Høgskolen i Narvik er fra 1.1.2016 slått sammen med Norges arktiske universitet - Universitetet i Tromsø.</t>
  </si>
  <si>
    <t>9 Høgskolene i Gjøvik, Ålesund og Sør-Trøndelag er fra 1.1.2016 slått sammen med NTNU.</t>
  </si>
  <si>
    <t>10 Høgskolene i Buskerud, Vestfold og Telemark ble fra 1.1. 2016 slått sammen til Høgskolen i Sørøst-Norge.</t>
  </si>
  <si>
    <t>11 Høgskolen i Bergen, Sogn og Fjordane og Høgskolen Stord Haugesund ble 1.1.2017 slått sammen til Høgskulen på Vestlandet.</t>
  </si>
  <si>
    <t>12 Høgskolen i Hedmark og Høgskolen i Lilllehammer ble 1.1.2017 slått sammen til Høgskolen i Innlandet.</t>
  </si>
  <si>
    <t>13 Kunsthøgskolen i Bergen gikk 1.1.2017 inn i Universitetet i Bergen.</t>
  </si>
  <si>
    <t>2016  7)-10)</t>
  </si>
  <si>
    <t>2017 11)-13)</t>
  </si>
  <si>
    <t>2018 6)</t>
  </si>
  <si>
    <t>6) Høgskolen i Oslo og Akershus ble i januar 2018 til universitetet OsloMet – storbyuniversitetet, og i mai 2018 ble Høgskolen i Sørøst-Norge til Universitetet i Sørøst-Norge. Begge er borte fra denne tabellen.</t>
  </si>
  <si>
    <t>2018 14)</t>
  </si>
  <si>
    <t>14 Høgskolen i Sørøst-Norge ble i mai 2018 til Universitetet i Sørøst-Norge og i januar 2018 ble Høgskolen i Oslo og Akershus til OsloMet – storbyuniversitetet.</t>
  </si>
  <si>
    <t>Juss</t>
  </si>
  <si>
    <t>fordelt på fagfelt 1970–2019.</t>
  </si>
  <si>
    <r>
      <t>Høyere grads kandidater ved statlige høgskoler</t>
    </r>
    <r>
      <rPr>
        <b/>
        <vertAlign val="superscript"/>
        <sz val="12"/>
        <color indexed="12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fordelt på fagfelt 1995–2019.</t>
    </r>
  </si>
  <si>
    <t>2019</t>
  </si>
  <si>
    <t>Høyere grads kandidater 1991, 1996, 2000, 2001, 2003–2019. Kvinneandeler i prosent per fagfelt.</t>
  </si>
  <si>
    <r>
      <t>ved universiteter og vitenskapelige høgskoler m.fl. og statlige høgskoler</t>
    </r>
    <r>
      <rPr>
        <b/>
        <sz val="12"/>
        <color indexed="12"/>
        <rFont val="Verdana"/>
        <family val="2"/>
      </rPr>
      <t xml:space="preserve"> </t>
    </r>
    <r>
      <rPr>
        <b/>
        <sz val="12"/>
        <color indexed="12"/>
        <rFont val="Arial"/>
        <family val="2"/>
      </rPr>
      <t>1970–2019.</t>
    </r>
  </si>
  <si>
    <t>Sist oppdatert 26.08.2020</t>
  </si>
  <si>
    <r>
      <t>Studenter i universitets- og høgskolesektoren 1970–2019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og høyere grads kandidater</t>
    </r>
  </si>
  <si>
    <t>Sist oppdatert 09.10.2020</t>
  </si>
  <si>
    <t>Norske doktorgrader etter utstedende institusjon 1980–2020.</t>
  </si>
  <si>
    <r>
      <t>Norges miljø- og biovitenskapelige universitet</t>
    </r>
    <r>
      <rPr>
        <vertAlign val="superscript"/>
        <sz val="10"/>
        <rFont val="Arial"/>
        <family val="2"/>
      </rPr>
      <t>2</t>
    </r>
  </si>
  <si>
    <r>
      <t>Nord universitet</t>
    </r>
    <r>
      <rPr>
        <vertAlign val="superscript"/>
        <sz val="10"/>
        <rFont val="Arial"/>
        <family val="2"/>
      </rPr>
      <t>5</t>
    </r>
  </si>
  <si>
    <r>
      <t>Norges veterinærhøgskole</t>
    </r>
    <r>
      <rPr>
        <vertAlign val="superscript"/>
        <sz val="10"/>
        <rFont val="Arial"/>
        <family val="2"/>
      </rPr>
      <t>6</t>
    </r>
  </si>
  <si>
    <r>
      <t>Andre</t>
    </r>
    <r>
      <rPr>
        <vertAlign val="superscript"/>
        <sz val="10"/>
        <rFont val="Arial"/>
        <family val="2"/>
      </rPr>
      <t>7</t>
    </r>
  </si>
  <si>
    <r>
      <t xml:space="preserve">2 </t>
    </r>
    <r>
      <rPr>
        <sz val="8"/>
        <rFont val="Arial"/>
        <family val="2"/>
      </rPr>
      <t>Til og med 2004 Norges landbrukshøgskole. Universitetet for miljø- og biovitenskap (UMB) 2005-2013. Fra og med 2014 er UMB slått sammen med Norges veterinærhøgskole til Norges miljø- og biovitenskapelige universitet (NMBU)</t>
    </r>
  </si>
  <si>
    <r>
      <t xml:space="preserve">5 </t>
    </r>
    <r>
      <rPr>
        <sz val="8"/>
        <rFont val="Arial"/>
        <family val="2"/>
      </rPr>
      <t>Til og med 2010 inngikk Nord universitet som Høgskolen i Bodø i kategorien Andre.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</si>
  <si>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Fra og med 2014 er Norges veterinærhøgskole slått sammen med Universitetet for miljø- og biovitenskap til Norges miljø- og biovitenskapelige universitet (NMBU).</t>
    </r>
  </si>
  <si>
    <r>
      <t>7</t>
    </r>
    <r>
      <rPr>
        <sz val="8"/>
        <rFont val="Arial"/>
        <family val="2"/>
      </rPr>
      <t xml:space="preserve"> Norges idrettshøgskole, Arkitektur- og designhøgskolen i Oslo, Norges musikkhøgskole, MF vitenskapelig høgskole (tid. Det teologiske Menighetsfakultet), Handelshøyskolen BI, Høgskolen i Stavanger (tom 2004), Høgskolen i Agder (tom 2006), Høgskolen i Bodø (tom 2010), Høgskolen i Molde, OsloMet - storbyuniversitetet (tidl. Høgskolen i Oslo og Akershus), Universitetet i Sørøst-Norge (tidl. Høgskolen i Sørøst-Norge), Høgskolen i Gjøvik (tom 2015), Høgskolen i Innlandet og VID vitenskapelige høgskole. </t>
    </r>
  </si>
  <si>
    <t>Norske doktorgrader etter kjønn 1990–2020.</t>
  </si>
  <si>
    <t>Norske doktorgrader etter gradtittel 1990–2020.</t>
  </si>
  <si>
    <t>Norske doktorgrader etter fagområde 1980–2018.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</si>
</sst>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#,##0;&quot;-&quot;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10"/>
      <name val="Verdana"/>
      <family val="2"/>
    </font>
    <font>
      <vertAlign val="superscript"/>
      <sz val="10"/>
      <name val="Verdana"/>
      <family val="2"/>
    </font>
    <font>
      <sz val="8"/>
      <name val="Verdana"/>
      <family val="2"/>
    </font>
    <font>
      <b/>
      <sz val="12"/>
      <color indexed="12"/>
      <name val="Verdana"/>
      <family val="2"/>
    </font>
    <font>
      <b/>
      <vertAlign val="superscript"/>
      <sz val="12"/>
      <color indexed="12"/>
      <name val="Arial"/>
      <family val="2"/>
    </font>
    <font>
      <sz val="8"/>
      <name val="Arial"/>
      <family val="2"/>
    </font>
    <font>
      <sz val="9"/>
      <name val="Verdana"/>
      <family val="2"/>
    </font>
    <font>
      <vertAlign val="superscript"/>
      <sz val="1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/>
      <sz val="10"/>
      <name val="Verdana"/>
      <family val="2"/>
    </font>
    <font>
      <b/>
      <sz val="12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rgb="FFFF0000"/>
      </left>
      <right style="thin">
        <color indexed="1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7">
    <xf numFmtId="0" fontId="0" fillId="0" borderId="0"/>
    <xf numFmtId="0" fontId="4" fillId="0" borderId="0"/>
    <xf numFmtId="0" fontId="5" fillId="0" borderId="0">
      <alignment horizontal="left"/>
    </xf>
    <xf numFmtId="0" fontId="6" fillId="0" borderId="1">
      <alignment horizontal="right" vertical="center"/>
    </xf>
    <xf numFmtId="0" fontId="7" fillId="0" borderId="2">
      <alignment vertical="center"/>
    </xf>
    <xf numFmtId="1" fontId="8" fillId="0" borderId="2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2" fillId="0" borderId="0"/>
    <xf numFmtId="0" fontId="13" fillId="0" borderId="0"/>
    <xf numFmtId="0" fontId="2" fillId="0" borderId="0"/>
    <xf numFmtId="0" fontId="3" fillId="0" borderId="0"/>
    <xf numFmtId="0" fontId="3" fillId="0" borderId="2">
      <alignment vertical="center"/>
    </xf>
    <xf numFmtId="9" fontId="3" fillId="0" borderId="0" applyFont="0" applyFill="0" applyBorder="0" applyAlignment="0" applyProtection="0"/>
  </cellStyleXfs>
  <cellXfs count="362">
    <xf numFmtId="0" fontId="0" fillId="0" borderId="0" xfId="0"/>
    <xf numFmtId="0" fontId="4" fillId="0" borderId="0" xfId="1"/>
    <xf numFmtId="0" fontId="0" fillId="0" borderId="0" xfId="0" applyBorder="1"/>
    <xf numFmtId="0" fontId="6" fillId="0" borderId="1" xfId="3">
      <alignment horizontal="right" vertical="center"/>
    </xf>
    <xf numFmtId="1" fontId="8" fillId="0" borderId="3" xfId="5" applyBorder="1"/>
    <xf numFmtId="1" fontId="8" fillId="0" borderId="2" xfId="5" applyAlignment="1">
      <alignment horizontal="right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Border="1"/>
    <xf numFmtId="3" fontId="0" fillId="0" borderId="0" xfId="0" applyNumberFormat="1"/>
    <xf numFmtId="0" fontId="9" fillId="0" borderId="0" xfId="6"/>
    <xf numFmtId="0" fontId="15" fillId="0" borderId="0" xfId="7" applyFont="1"/>
    <xf numFmtId="0" fontId="9" fillId="0" borderId="0" xfId="7" applyFont="1"/>
    <xf numFmtId="0" fontId="15" fillId="0" borderId="0" xfId="0" applyFont="1" applyBorder="1"/>
    <xf numFmtId="0" fontId="0" fillId="0" borderId="0" xfId="0" applyFill="1" applyBorder="1"/>
    <xf numFmtId="3" fontId="0" fillId="0" borderId="0" xfId="0" applyNumberFormat="1" applyFill="1" applyBorder="1"/>
    <xf numFmtId="0" fontId="4" fillId="0" borderId="0" xfId="1" applyFont="1"/>
    <xf numFmtId="1" fontId="8" fillId="0" borderId="2" xfId="5"/>
    <xf numFmtId="1" fontId="0" fillId="0" borderId="0" xfId="0" applyNumberFormat="1"/>
    <xf numFmtId="0" fontId="18" fillId="2" borderId="0" xfId="9" applyFont="1" applyFill="1"/>
    <xf numFmtId="0" fontId="18" fillId="2" borderId="0" xfId="10" applyFont="1" applyFill="1"/>
    <xf numFmtId="0" fontId="7" fillId="0" borderId="0" xfId="4" applyBorder="1" applyAlignment="1">
      <alignment horizontal="right" vertical="center"/>
    </xf>
    <xf numFmtId="1" fontId="8" fillId="0" borderId="0" xfId="5" applyBorder="1" applyAlignment="1">
      <alignment horizontal="right"/>
    </xf>
    <xf numFmtId="0" fontId="6" fillId="0" borderId="0" xfId="3" applyBorder="1">
      <alignment horizontal="right" vertical="center"/>
    </xf>
    <xf numFmtId="0" fontId="18" fillId="2" borderId="0" xfId="9" applyFont="1" applyFill="1" applyBorder="1"/>
    <xf numFmtId="1" fontId="8" fillId="0" borderId="4" xfId="5" applyBorder="1" applyAlignment="1">
      <alignment horizontal="right"/>
    </xf>
    <xf numFmtId="0" fontId="0" fillId="0" borderId="5" xfId="0" applyBorder="1"/>
    <xf numFmtId="0" fontId="18" fillId="2" borderId="0" xfId="10" applyFont="1" applyFill="1" applyBorder="1"/>
    <xf numFmtId="0" fontId="7" fillId="0" borderId="0" xfId="4" applyBorder="1" applyAlignment="1">
      <alignment horizontal="left" vertical="center"/>
    </xf>
    <xf numFmtId="0" fontId="21" fillId="2" borderId="0" xfId="10" applyFont="1" applyFill="1"/>
    <xf numFmtId="0" fontId="9" fillId="0" borderId="0" xfId="0" applyFont="1"/>
    <xf numFmtId="0" fontId="10" fillId="0" borderId="0" xfId="4" applyFont="1" applyBorder="1" applyAlignment="1">
      <alignment horizontal="left" vertical="center"/>
    </xf>
    <xf numFmtId="0" fontId="10" fillId="0" borderId="0" xfId="4" applyFont="1" applyBorder="1" applyAlignment="1">
      <alignment horizontal="right" vertical="center"/>
    </xf>
    <xf numFmtId="0" fontId="15" fillId="0" borderId="0" xfId="4" applyFont="1" applyBorder="1" applyAlignment="1">
      <alignment horizontal="left" vertical="center"/>
    </xf>
    <xf numFmtId="0" fontId="9" fillId="0" borderId="0" xfId="4" applyFont="1" applyBorder="1" applyAlignment="1">
      <alignment horizontal="left" vertical="center"/>
    </xf>
    <xf numFmtId="0" fontId="8" fillId="0" borderId="0" xfId="0" applyFont="1"/>
    <xf numFmtId="0" fontId="0" fillId="0" borderId="2" xfId="0" applyBorder="1"/>
    <xf numFmtId="0" fontId="8" fillId="0" borderId="2" xfId="0" applyFont="1" applyBorder="1"/>
    <xf numFmtId="0" fontId="0" fillId="0" borderId="3" xfId="0" applyBorder="1"/>
    <xf numFmtId="0" fontId="8" fillId="0" borderId="3" xfId="0" applyFont="1" applyBorder="1"/>
    <xf numFmtId="0" fontId="6" fillId="0" borderId="6" xfId="3" applyBorder="1">
      <alignment horizontal="right" vertical="center"/>
    </xf>
    <xf numFmtId="1" fontId="8" fillId="0" borderId="0" xfId="5" applyBorder="1"/>
    <xf numFmtId="0" fontId="24" fillId="2" borderId="0" xfId="10" applyFont="1" applyFill="1" applyBorder="1"/>
    <xf numFmtId="0" fontId="24" fillId="2" borderId="0" xfId="10" applyFont="1" applyFill="1"/>
    <xf numFmtId="1" fontId="9" fillId="0" borderId="0" xfId="5" applyFont="1" applyBorder="1"/>
    <xf numFmtId="0" fontId="15" fillId="0" borderId="0" xfId="4" quotePrefix="1" applyFont="1" applyBorder="1" applyAlignment="1">
      <alignment horizontal="left" vertical="center"/>
    </xf>
    <xf numFmtId="0" fontId="5" fillId="0" borderId="0" xfId="2" quotePrefix="1" applyFont="1" applyAlignment="1">
      <alignment horizontal="left"/>
    </xf>
    <xf numFmtId="0" fontId="20" fillId="2" borderId="0" xfId="10" applyFont="1" applyFill="1" applyBorder="1"/>
    <xf numFmtId="0" fontId="20" fillId="2" borderId="0" xfId="10" applyFont="1" applyFill="1"/>
    <xf numFmtId="0" fontId="10" fillId="0" borderId="0" xfId="4" quotePrefix="1" applyFont="1" applyBorder="1" applyAlignment="1">
      <alignment horizontal="left" vertical="center"/>
    </xf>
    <xf numFmtId="0" fontId="26" fillId="2" borderId="0" xfId="0" quotePrefix="1" applyFont="1" applyFill="1" applyAlignment="1">
      <alignment horizontal="left"/>
    </xf>
    <xf numFmtId="1" fontId="8" fillId="0" borderId="3" xfId="5" applyBorder="1" applyAlignment="1">
      <alignment horizontal="right"/>
    </xf>
    <xf numFmtId="0" fontId="15" fillId="0" borderId="0" xfId="7" quotePrefix="1" applyFont="1" applyAlignment="1">
      <alignment horizontal="left"/>
    </xf>
    <xf numFmtId="0" fontId="0" fillId="0" borderId="0" xfId="0" applyAlignment="1">
      <alignment horizontal="right"/>
    </xf>
    <xf numFmtId="0" fontId="27" fillId="0" borderId="0" xfId="0" applyFont="1"/>
    <xf numFmtId="1" fontId="8" fillId="0" borderId="3" xfId="0" applyNumberFormat="1" applyFont="1" applyBorder="1"/>
    <xf numFmtId="1" fontId="8" fillId="0" borderId="0" xfId="0" applyNumberFormat="1" applyFont="1"/>
    <xf numFmtId="0" fontId="15" fillId="2" borderId="0" xfId="9" applyFont="1" applyFill="1" applyAlignment="1">
      <alignment horizontal="left"/>
    </xf>
    <xf numFmtId="0" fontId="15" fillId="0" borderId="0" xfId="6" applyFont="1"/>
    <xf numFmtId="0" fontId="6" fillId="0" borderId="10" xfId="3" applyBorder="1" applyAlignment="1">
      <alignment horizontal="left" vertical="center"/>
    </xf>
    <xf numFmtId="0" fontId="15" fillId="0" borderId="0" xfId="6" applyFont="1" applyBorder="1"/>
    <xf numFmtId="3" fontId="0" fillId="0" borderId="0" xfId="0" applyNumberFormat="1" applyFont="1" applyFill="1" applyBorder="1"/>
    <xf numFmtId="0" fontId="4" fillId="0" borderId="0" xfId="1" applyBorder="1"/>
    <xf numFmtId="0" fontId="5" fillId="0" borderId="0" xfId="2" quotePrefix="1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10" fillId="2" borderId="0" xfId="10" applyFont="1" applyFill="1" applyBorder="1"/>
    <xf numFmtId="0" fontId="6" fillId="0" borderId="15" xfId="3" applyBorder="1" applyAlignment="1">
      <alignment horizontal="left" vertical="center"/>
    </xf>
    <xf numFmtId="0" fontId="10" fillId="2" borderId="0" xfId="9" applyFont="1" applyFill="1" applyAlignment="1">
      <alignment horizontal="left"/>
    </xf>
    <xf numFmtId="3" fontId="8" fillId="0" borderId="4" xfId="5" applyNumberFormat="1" applyBorder="1" applyAlignment="1">
      <alignment horizontal="right"/>
    </xf>
    <xf numFmtId="0" fontId="7" fillId="0" borderId="0" xfId="4" applyFill="1" applyBorder="1" applyAlignment="1">
      <alignment horizontal="right" vertical="center"/>
    </xf>
    <xf numFmtId="3" fontId="8" fillId="0" borderId="3" xfId="5" applyNumberFormat="1" applyBorder="1" applyAlignment="1">
      <alignment horizontal="right"/>
    </xf>
    <xf numFmtId="3" fontId="8" fillId="0" borderId="3" xfId="5" applyNumberFormat="1" applyBorder="1"/>
    <xf numFmtId="3" fontId="8" fillId="0" borderId="0" xfId="5" applyNumberFormat="1" applyBorder="1"/>
    <xf numFmtId="0" fontId="6" fillId="0" borderId="10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11" xfId="0" applyFont="1" applyBorder="1"/>
    <xf numFmtId="3" fontId="18" fillId="2" borderId="0" xfId="10" applyNumberFormat="1" applyFont="1" applyFill="1"/>
    <xf numFmtId="3" fontId="7" fillId="0" borderId="16" xfId="4" applyNumberFormat="1" applyFont="1" applyBorder="1" applyAlignment="1">
      <alignment horizontal="right" vertical="center"/>
    </xf>
    <xf numFmtId="3" fontId="7" fillId="0" borderId="16" xfId="5" applyNumberFormat="1" applyFont="1" applyBorder="1" applyAlignment="1">
      <alignment horizontal="right"/>
    </xf>
    <xf numFmtId="3" fontId="3" fillId="0" borderId="16" xfId="0" applyNumberFormat="1" applyFont="1" applyBorder="1"/>
    <xf numFmtId="3" fontId="3" fillId="0" borderId="16" xfId="0" applyNumberFormat="1" applyFont="1" applyBorder="1" applyAlignment="1">
      <alignment vertical="center"/>
    </xf>
    <xf numFmtId="3" fontId="7" fillId="0" borderId="16" xfId="3" applyNumberFormat="1" applyFont="1" applyBorder="1">
      <alignment horizontal="right" vertical="center"/>
    </xf>
    <xf numFmtId="3" fontId="7" fillId="0" borderId="16" xfId="3" applyNumberFormat="1" applyFont="1" applyBorder="1" applyAlignment="1">
      <alignment horizontal="right" vertical="center" wrapText="1"/>
    </xf>
    <xf numFmtId="1" fontId="8" fillId="0" borderId="4" xfId="0" applyNumberFormat="1" applyFont="1" applyBorder="1"/>
    <xf numFmtId="3" fontId="8" fillId="0" borderId="4" xfId="5" applyNumberFormat="1" applyBorder="1"/>
    <xf numFmtId="0" fontId="6" fillId="3" borderId="20" xfId="3" applyFont="1" applyFill="1" applyBorder="1">
      <alignment horizontal="right" vertical="center"/>
    </xf>
    <xf numFmtId="0" fontId="3" fillId="3" borderId="19" xfId="4" applyFont="1" applyFill="1" applyBorder="1" applyAlignment="1">
      <alignment horizontal="right" vertical="center"/>
    </xf>
    <xf numFmtId="0" fontId="3" fillId="0" borderId="0" xfId="3" applyFont="1" applyBorder="1" applyAlignment="1">
      <alignment horizontal="left" vertical="center"/>
    </xf>
    <xf numFmtId="3" fontId="3" fillId="0" borderId="3" xfId="3" applyNumberFormat="1" applyFont="1" applyBorder="1" applyAlignment="1">
      <alignment horizontal="right" vertical="center" wrapText="1"/>
    </xf>
    <xf numFmtId="3" fontId="3" fillId="0" borderId="0" xfId="3" applyNumberFormat="1" applyFont="1" applyBorder="1">
      <alignment horizontal="right" vertical="center"/>
    </xf>
    <xf numFmtId="0" fontId="8" fillId="0" borderId="22" xfId="0" applyFont="1" applyBorder="1"/>
    <xf numFmtId="0" fontId="26" fillId="2" borderId="0" xfId="14" quotePrefix="1" applyFont="1" applyFill="1" applyAlignment="1">
      <alignment horizontal="left"/>
    </xf>
    <xf numFmtId="0" fontId="3" fillId="0" borderId="0" xfId="14"/>
    <xf numFmtId="0" fontId="3" fillId="0" borderId="0" xfId="14" applyFont="1"/>
    <xf numFmtId="0" fontId="5" fillId="0" borderId="0" xfId="14" applyFont="1" applyBorder="1"/>
    <xf numFmtId="0" fontId="5" fillId="0" borderId="5" xfId="14" applyFont="1" applyBorder="1"/>
    <xf numFmtId="0" fontId="6" fillId="0" borderId="4" xfId="15" quotePrefix="1" applyFont="1" applyBorder="1" applyAlignment="1">
      <alignment horizontal="right" vertical="center"/>
    </xf>
    <xf numFmtId="0" fontId="6" fillId="0" borderId="3" xfId="15" quotePrefix="1" applyFont="1" applyBorder="1" applyAlignment="1">
      <alignment horizontal="right" vertical="center"/>
    </xf>
    <xf numFmtId="0" fontId="6" fillId="0" borderId="0" xfId="15" applyFont="1" applyBorder="1" applyAlignment="1">
      <alignment horizontal="right" vertical="center"/>
    </xf>
    <xf numFmtId="0" fontId="6" fillId="0" borderId="19" xfId="15" applyFont="1" applyBorder="1" applyAlignment="1">
      <alignment horizontal="right" vertical="center"/>
    </xf>
    <xf numFmtId="0" fontId="6" fillId="0" borderId="4" xfId="15" applyFont="1" applyBorder="1" applyAlignment="1">
      <alignment horizontal="right" vertical="center"/>
    </xf>
    <xf numFmtId="0" fontId="6" fillId="0" borderId="3" xfId="15" applyFont="1" applyBorder="1" applyAlignment="1">
      <alignment horizontal="right" vertical="center"/>
    </xf>
    <xf numFmtId="3" fontId="3" fillId="0" borderId="3" xfId="15" applyNumberFormat="1" applyFont="1" applyBorder="1" applyAlignment="1">
      <alignment horizontal="right" vertical="center"/>
    </xf>
    <xf numFmtId="0" fontId="3" fillId="0" borderId="19" xfId="15" applyFont="1" applyBorder="1" applyAlignment="1">
      <alignment horizontal="right" vertical="center"/>
    </xf>
    <xf numFmtId="3" fontId="3" fillId="0" borderId="3" xfId="5" applyNumberFormat="1" applyFont="1" applyBorder="1" applyAlignment="1">
      <alignment horizontal="right"/>
    </xf>
    <xf numFmtId="3" fontId="3" fillId="0" borderId="0" xfId="5" applyNumberFormat="1" applyFont="1" applyBorder="1" applyAlignment="1">
      <alignment horizontal="right"/>
    </xf>
    <xf numFmtId="3" fontId="3" fillId="0" borderId="3" xfId="14" applyNumberFormat="1" applyFont="1" applyBorder="1"/>
    <xf numFmtId="3" fontId="3" fillId="0" borderId="3" xfId="14" applyNumberFormat="1" applyFont="1" applyBorder="1" applyAlignment="1">
      <alignment vertical="center"/>
    </xf>
    <xf numFmtId="3" fontId="3" fillId="0" borderId="0" xfId="14" applyNumberFormat="1" applyFont="1" applyBorder="1"/>
    <xf numFmtId="3" fontId="3" fillId="0" borderId="19" xfId="15" applyNumberFormat="1" applyFont="1" applyBorder="1" applyAlignment="1">
      <alignment horizontal="right" vertical="center"/>
    </xf>
    <xf numFmtId="3" fontId="3" fillId="0" borderId="4" xfId="3" applyNumberFormat="1" applyFont="1" applyBorder="1" applyAlignment="1">
      <alignment horizontal="right" vertical="center" wrapText="1"/>
    </xf>
    <xf numFmtId="3" fontId="3" fillId="0" borderId="3" xfId="3" applyNumberFormat="1" applyFont="1" applyBorder="1">
      <alignment horizontal="right" vertical="center"/>
    </xf>
    <xf numFmtId="0" fontId="15" fillId="0" borderId="0" xfId="15" quotePrefix="1" applyFont="1" applyBorder="1" applyAlignment="1">
      <alignment horizontal="left" vertical="center"/>
    </xf>
    <xf numFmtId="0" fontId="15" fillId="0" borderId="0" xfId="15" applyFont="1" applyBorder="1" applyAlignment="1">
      <alignment horizontal="left" vertical="center"/>
    </xf>
    <xf numFmtId="0" fontId="10" fillId="0" borderId="0" xfId="15" applyFont="1" applyBorder="1" applyAlignment="1">
      <alignment horizontal="right" vertical="center"/>
    </xf>
    <xf numFmtId="0" fontId="10" fillId="0" borderId="0" xfId="15" applyFont="1" applyBorder="1" applyAlignment="1">
      <alignment horizontal="left" vertical="center"/>
    </xf>
    <xf numFmtId="0" fontId="10" fillId="0" borderId="0" xfId="15" quotePrefix="1" applyFont="1" applyBorder="1" applyAlignment="1">
      <alignment horizontal="left" vertical="center"/>
    </xf>
    <xf numFmtId="0" fontId="9" fillId="0" borderId="0" xfId="15" applyFont="1" applyBorder="1" applyAlignment="1">
      <alignment horizontal="left" vertical="center"/>
    </xf>
    <xf numFmtId="0" fontId="1" fillId="0" borderId="0" xfId="14" applyFont="1" applyAlignment="1" applyProtection="1">
      <alignment horizontal="right"/>
      <protection locked="0"/>
    </xf>
    <xf numFmtId="0" fontId="3" fillId="0" borderId="0" xfId="14" applyFont="1" applyAlignment="1">
      <alignment wrapText="1"/>
    </xf>
    <xf numFmtId="3" fontId="3" fillId="0" borderId="0" xfId="14" applyNumberFormat="1" applyFont="1"/>
    <xf numFmtId="0" fontId="28" fillId="2" borderId="0" xfId="0" quotePrefix="1" applyFont="1" applyFill="1" applyAlignment="1">
      <alignment horizontal="left"/>
    </xf>
    <xf numFmtId="49" fontId="3" fillId="0" borderId="0" xfId="0" applyNumberFormat="1" applyFont="1" applyBorder="1" applyAlignment="1">
      <alignment horizontal="left" vertical="center"/>
    </xf>
    <xf numFmtId="0" fontId="18" fillId="0" borderId="0" xfId="10" applyFont="1" applyFill="1"/>
    <xf numFmtId="0" fontId="18" fillId="0" borderId="0" xfId="10" applyFont="1" applyFill="1" applyBorder="1"/>
    <xf numFmtId="3" fontId="3" fillId="0" borderId="0" xfId="3" applyNumberFormat="1" applyFont="1" applyFill="1" applyBorder="1">
      <alignment horizontal="right" vertical="center"/>
    </xf>
    <xf numFmtId="0" fontId="6" fillId="0" borderId="21" xfId="3" applyBorder="1">
      <alignment horizontal="right" vertical="center"/>
    </xf>
    <xf numFmtId="0" fontId="6" fillId="0" borderId="21" xfId="3" applyBorder="1" applyAlignment="1">
      <alignment horizontal="right" vertical="center" wrapText="1"/>
    </xf>
    <xf numFmtId="0" fontId="6" fillId="0" borderId="21" xfId="3" quotePrefix="1" applyFont="1" applyBorder="1" applyAlignment="1">
      <alignment horizontal="right" vertical="center" wrapText="1"/>
    </xf>
    <xf numFmtId="0" fontId="7" fillId="0" borderId="35" xfId="4" applyFont="1" applyBorder="1" applyAlignment="1">
      <alignment horizontal="left" vertical="center"/>
    </xf>
    <xf numFmtId="3" fontId="7" fillId="0" borderId="36" xfId="4" applyNumberFormat="1" applyFont="1" applyBorder="1" applyAlignment="1">
      <alignment horizontal="right" vertical="center"/>
    </xf>
    <xf numFmtId="0" fontId="7" fillId="0" borderId="37" xfId="4" applyFont="1" applyBorder="1" applyAlignment="1">
      <alignment horizontal="left" vertical="center"/>
    </xf>
    <xf numFmtId="1" fontId="7" fillId="0" borderId="37" xfId="5" applyFont="1" applyBorder="1" applyAlignment="1">
      <alignment horizontal="left"/>
    </xf>
    <xf numFmtId="0" fontId="3" fillId="0" borderId="37" xfId="0" applyFont="1" applyBorder="1" applyAlignment="1">
      <alignment horizontal="left" vertical="center"/>
    </xf>
    <xf numFmtId="0" fontId="7" fillId="0" borderId="37" xfId="6" applyFont="1" applyBorder="1" applyAlignment="1">
      <alignment horizontal="left"/>
    </xf>
    <xf numFmtId="0" fontId="7" fillId="0" borderId="37" xfId="7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7" fillId="0" borderId="37" xfId="1" applyFont="1" applyBorder="1" applyAlignment="1">
      <alignment horizontal="left"/>
    </xf>
    <xf numFmtId="0" fontId="7" fillId="0" borderId="37" xfId="2" applyFont="1" applyBorder="1" applyAlignment="1">
      <alignment horizontal="left"/>
    </xf>
    <xf numFmtId="0" fontId="7" fillId="0" borderId="37" xfId="3" applyFont="1" applyBorder="1" applyAlignment="1">
      <alignment horizontal="left" vertical="center"/>
    </xf>
    <xf numFmtId="0" fontId="6" fillId="0" borderId="21" xfId="3" applyFont="1" applyBorder="1" applyAlignment="1">
      <alignment horizontal="right" vertical="center" wrapText="1"/>
    </xf>
    <xf numFmtId="3" fontId="3" fillId="0" borderId="36" xfId="4" applyNumberFormat="1" applyFont="1" applyBorder="1" applyAlignment="1">
      <alignment horizontal="right" vertical="center"/>
    </xf>
    <xf numFmtId="3" fontId="3" fillId="0" borderId="16" xfId="4" applyNumberFormat="1" applyFont="1" applyBorder="1" applyAlignment="1">
      <alignment horizontal="right" vertical="center"/>
    </xf>
    <xf numFmtId="3" fontId="3" fillId="0" borderId="16" xfId="5" applyNumberFormat="1" applyFont="1" applyBorder="1" applyAlignment="1">
      <alignment horizontal="right"/>
    </xf>
    <xf numFmtId="3" fontId="3" fillId="0" borderId="16" xfId="3" applyNumberFormat="1" applyFont="1" applyBorder="1" applyAlignment="1">
      <alignment horizontal="right" vertical="center" wrapText="1"/>
    </xf>
    <xf numFmtId="0" fontId="6" fillId="0" borderId="38" xfId="3" applyBorder="1" applyAlignment="1">
      <alignment horizontal="right" vertical="center" wrapText="1"/>
    </xf>
    <xf numFmtId="3" fontId="3" fillId="0" borderId="40" xfId="15" applyNumberFormat="1" applyFont="1" applyBorder="1" applyAlignment="1">
      <alignment horizontal="right" vertical="center"/>
    </xf>
    <xf numFmtId="0" fontId="3" fillId="0" borderId="42" xfId="15" applyFont="1" applyBorder="1" applyAlignment="1">
      <alignment horizontal="right" vertical="center"/>
    </xf>
    <xf numFmtId="0" fontId="5" fillId="0" borderId="18" xfId="2" quotePrefix="1" applyFont="1" applyBorder="1" applyAlignment="1">
      <alignment horizontal="left"/>
    </xf>
    <xf numFmtId="0" fontId="5" fillId="0" borderId="15" xfId="2" quotePrefix="1" applyFont="1" applyBorder="1" applyAlignment="1">
      <alignment horizontal="left"/>
    </xf>
    <xf numFmtId="0" fontId="5" fillId="0" borderId="15" xfId="2" applyFont="1" applyBorder="1" applyAlignment="1">
      <alignment horizontal="left"/>
    </xf>
    <xf numFmtId="0" fontId="3" fillId="0" borderId="15" xfId="14" applyBorder="1"/>
    <xf numFmtId="0" fontId="3" fillId="0" borderId="27" xfId="14" applyBorder="1"/>
    <xf numFmtId="0" fontId="5" fillId="0" borderId="19" xfId="14" applyFont="1" applyBorder="1"/>
    <xf numFmtId="0" fontId="5" fillId="0" borderId="13" xfId="14" applyFont="1" applyBorder="1"/>
    <xf numFmtId="0" fontId="5" fillId="0" borderId="25" xfId="14" applyFont="1" applyBorder="1"/>
    <xf numFmtId="0" fontId="5" fillId="0" borderId="43" xfId="14" applyFont="1" applyBorder="1"/>
    <xf numFmtId="0" fontId="6" fillId="0" borderId="19" xfId="15" applyFont="1" applyBorder="1" applyAlignment="1">
      <alignment horizontal="left" vertical="center"/>
    </xf>
    <xf numFmtId="0" fontId="6" fillId="0" borderId="13" xfId="15" applyFont="1" applyBorder="1" applyAlignment="1">
      <alignment horizontal="right" vertical="center"/>
    </xf>
    <xf numFmtId="0" fontId="6" fillId="0" borderId="13" xfId="14" applyFont="1" applyBorder="1" applyAlignment="1">
      <alignment horizontal="right"/>
    </xf>
    <xf numFmtId="0" fontId="3" fillId="0" borderId="42" xfId="15" applyFont="1" applyBorder="1" applyAlignment="1">
      <alignment horizontal="left" vertical="center"/>
    </xf>
    <xf numFmtId="0" fontId="3" fillId="0" borderId="45" xfId="15" applyFont="1" applyBorder="1" applyAlignment="1">
      <alignment horizontal="right" vertical="center"/>
    </xf>
    <xf numFmtId="0" fontId="3" fillId="0" borderId="19" xfId="15" applyFont="1" applyBorder="1" applyAlignment="1">
      <alignment horizontal="left" vertical="center"/>
    </xf>
    <xf numFmtId="0" fontId="3" fillId="0" borderId="17" xfId="15" applyFont="1" applyBorder="1" applyAlignment="1">
      <alignment horizontal="right" vertical="center"/>
    </xf>
    <xf numFmtId="1" fontId="3" fillId="0" borderId="19" xfId="5" applyFont="1" applyBorder="1" applyAlignment="1">
      <alignment horizontal="left"/>
    </xf>
    <xf numFmtId="0" fontId="3" fillId="0" borderId="19" xfId="14" applyFont="1" applyBorder="1" applyAlignment="1">
      <alignment horizontal="left" vertical="center"/>
    </xf>
    <xf numFmtId="0" fontId="3" fillId="0" borderId="19" xfId="6" applyFont="1" applyBorder="1" applyAlignment="1">
      <alignment horizontal="left"/>
    </xf>
    <xf numFmtId="0" fontId="3" fillId="0" borderId="19" xfId="7" applyFont="1" applyBorder="1" applyAlignment="1">
      <alignment horizontal="left"/>
    </xf>
    <xf numFmtId="0" fontId="3" fillId="0" borderId="19" xfId="14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19" xfId="2" applyFont="1" applyBorder="1" applyAlignment="1">
      <alignment horizontal="left"/>
    </xf>
    <xf numFmtId="0" fontId="3" fillId="0" borderId="19" xfId="3" applyFont="1" applyBorder="1" applyAlignment="1">
      <alignment horizontal="left" vertical="center"/>
    </xf>
    <xf numFmtId="0" fontId="3" fillId="0" borderId="19" xfId="3" quotePrefix="1" applyFont="1" applyBorder="1" applyAlignment="1">
      <alignment horizontal="left" vertical="center"/>
    </xf>
    <xf numFmtId="0" fontId="24" fillId="2" borderId="0" xfId="9" applyFont="1" applyFill="1"/>
    <xf numFmtId="0" fontId="29" fillId="0" borderId="0" xfId="1" applyFont="1"/>
    <xf numFmtId="0" fontId="28" fillId="0" borderId="0" xfId="0" applyFont="1"/>
    <xf numFmtId="0" fontId="30" fillId="0" borderId="0" xfId="2" applyFont="1" applyAlignment="1">
      <alignment horizontal="left"/>
    </xf>
    <xf numFmtId="0" fontId="28" fillId="0" borderId="0" xfId="0" applyFont="1" applyBorder="1"/>
    <xf numFmtId="0" fontId="24" fillId="2" borderId="0" xfId="9" applyFont="1" applyFill="1" applyBorder="1"/>
    <xf numFmtId="0" fontId="28" fillId="0" borderId="34" xfId="3" applyFont="1" applyBorder="1" applyAlignment="1">
      <alignment horizontal="left" vertical="center"/>
    </xf>
    <xf numFmtId="0" fontId="28" fillId="0" borderId="29" xfId="3" applyFont="1" applyBorder="1">
      <alignment horizontal="right" vertical="center"/>
    </xf>
    <xf numFmtId="0" fontId="28" fillId="0" borderId="30" xfId="3" applyFont="1" applyBorder="1" applyAlignment="1">
      <alignment horizontal="right" vertical="center" wrapText="1"/>
    </xf>
    <xf numFmtId="0" fontId="28" fillId="0" borderId="31" xfId="3" applyFont="1" applyBorder="1" applyAlignment="1">
      <alignment horizontal="right" vertical="center" wrapText="1"/>
    </xf>
    <xf numFmtId="0" fontId="28" fillId="0" borderId="32" xfId="3" applyFont="1" applyBorder="1" applyAlignment="1">
      <alignment horizontal="right" vertical="center" wrapText="1"/>
    </xf>
    <xf numFmtId="0" fontId="28" fillId="0" borderId="12" xfId="3" applyFont="1" applyBorder="1" applyAlignment="1">
      <alignment horizontal="right" vertical="center" wrapText="1"/>
    </xf>
    <xf numFmtId="0" fontId="28" fillId="2" borderId="14" xfId="9" applyNumberFormat="1" applyFont="1" applyFill="1" applyBorder="1" applyAlignment="1">
      <alignment horizontal="right" vertical="center"/>
    </xf>
    <xf numFmtId="0" fontId="28" fillId="2" borderId="20" xfId="9" applyNumberFormat="1" applyFont="1" applyFill="1" applyBorder="1" applyAlignment="1">
      <alignment horizontal="right" vertical="center"/>
    </xf>
    <xf numFmtId="0" fontId="28" fillId="0" borderId="19" xfId="4" applyFont="1" applyBorder="1" applyAlignment="1">
      <alignment horizontal="left" vertical="center"/>
    </xf>
    <xf numFmtId="1" fontId="28" fillId="0" borderId="26" xfId="4" applyNumberFormat="1" applyFont="1" applyBorder="1" applyAlignment="1">
      <alignment horizontal="right" vertical="center"/>
    </xf>
    <xf numFmtId="1" fontId="28" fillId="0" borderId="2" xfId="4" applyNumberFormat="1" applyFont="1" applyBorder="1" applyAlignment="1">
      <alignment horizontal="right" vertical="center"/>
    </xf>
    <xf numFmtId="1" fontId="28" fillId="0" borderId="3" xfId="4" applyNumberFormat="1" applyFont="1" applyBorder="1" applyAlignment="1">
      <alignment horizontal="right" vertical="center"/>
    </xf>
    <xf numFmtId="0" fontId="28" fillId="0" borderId="3" xfId="4" applyFont="1" applyBorder="1" applyAlignment="1">
      <alignment horizontal="right" vertical="center"/>
    </xf>
    <xf numFmtId="0" fontId="28" fillId="0" borderId="13" xfId="4" applyFont="1" applyBorder="1" applyAlignment="1">
      <alignment horizontal="right" vertical="center"/>
    </xf>
    <xf numFmtId="0" fontId="28" fillId="2" borderId="18" xfId="9" applyFont="1" applyFill="1" applyBorder="1"/>
    <xf numFmtId="0" fontId="28" fillId="0" borderId="18" xfId="9" applyFont="1" applyFill="1" applyBorder="1"/>
    <xf numFmtId="0" fontId="28" fillId="2" borderId="19" xfId="9" applyFont="1" applyFill="1" applyBorder="1"/>
    <xf numFmtId="0" fontId="28" fillId="0" borderId="19" xfId="9" applyFont="1" applyFill="1" applyBorder="1"/>
    <xf numFmtId="0" fontId="28" fillId="0" borderId="19" xfId="4" quotePrefix="1" applyFont="1" applyBorder="1" applyAlignment="1">
      <alignment horizontal="left" vertical="center"/>
    </xf>
    <xf numFmtId="0" fontId="32" fillId="0" borderId="28" xfId="4" applyFont="1" applyBorder="1" applyAlignment="1">
      <alignment horizontal="left" vertical="center"/>
    </xf>
    <xf numFmtId="1" fontId="32" fillId="0" borderId="33" xfId="4" applyNumberFormat="1" applyFont="1" applyBorder="1" applyAlignment="1">
      <alignment horizontal="right" vertical="center"/>
    </xf>
    <xf numFmtId="0" fontId="32" fillId="0" borderId="33" xfId="4" applyFont="1" applyBorder="1" applyAlignment="1">
      <alignment horizontal="right" vertical="center"/>
    </xf>
    <xf numFmtId="0" fontId="32" fillId="2" borderId="28" xfId="9" applyFont="1" applyFill="1" applyBorder="1"/>
    <xf numFmtId="0" fontId="32" fillId="0" borderId="28" xfId="9" applyFont="1" applyFill="1" applyBorder="1"/>
    <xf numFmtId="0" fontId="28" fillId="0" borderId="0" xfId="4" applyFont="1" applyBorder="1" applyAlignment="1">
      <alignment horizontal="left" vertical="center"/>
    </xf>
    <xf numFmtId="1" fontId="28" fillId="0" borderId="0" xfId="4" applyNumberFormat="1" applyFont="1" applyBorder="1" applyAlignment="1">
      <alignment horizontal="right" vertical="center"/>
    </xf>
    <xf numFmtId="0" fontId="28" fillId="0" borderId="0" xfId="4" applyFont="1" applyBorder="1" applyAlignment="1">
      <alignment horizontal="right" vertical="center"/>
    </xf>
    <xf numFmtId="0" fontId="24" fillId="0" borderId="0" xfId="9" applyFont="1" applyFill="1" applyBorder="1"/>
    <xf numFmtId="0" fontId="31" fillId="0" borderId="0" xfId="6" applyFont="1"/>
    <xf numFmtId="3" fontId="28" fillId="0" borderId="0" xfId="0" applyNumberFormat="1" applyFont="1" applyBorder="1"/>
    <xf numFmtId="3" fontId="28" fillId="0" borderId="0" xfId="0" applyNumberFormat="1" applyFont="1" applyBorder="1" applyAlignment="1">
      <alignment vertical="center"/>
    </xf>
    <xf numFmtId="0" fontId="26" fillId="0" borderId="0" xfId="7" applyFont="1"/>
    <xf numFmtId="0" fontId="10" fillId="0" borderId="0" xfId="7"/>
    <xf numFmtId="0" fontId="18" fillId="3" borderId="0" xfId="10" applyFont="1" applyFill="1" applyBorder="1"/>
    <xf numFmtId="0" fontId="18" fillId="3" borderId="0" xfId="10" applyFont="1" applyFill="1"/>
    <xf numFmtId="0" fontId="18" fillId="3" borderId="0" xfId="10" applyFont="1" applyFill="1" applyBorder="1" applyAlignment="1">
      <alignment horizontal="right"/>
    </xf>
    <xf numFmtId="0" fontId="28" fillId="2" borderId="15" xfId="9" applyFont="1" applyFill="1" applyBorder="1"/>
    <xf numFmtId="0" fontId="28" fillId="2" borderId="0" xfId="9" applyFont="1" applyFill="1" applyBorder="1"/>
    <xf numFmtId="0" fontId="32" fillId="2" borderId="39" xfId="9" applyFont="1" applyFill="1" applyBorder="1"/>
    <xf numFmtId="0" fontId="28" fillId="2" borderId="12" xfId="9" applyNumberFormat="1" applyFont="1" applyFill="1" applyBorder="1" applyAlignment="1">
      <alignment horizontal="right" vertical="center"/>
    </xf>
    <xf numFmtId="0" fontId="28" fillId="2" borderId="21" xfId="9" applyFont="1" applyFill="1" applyBorder="1"/>
    <xf numFmtId="0" fontId="28" fillId="2" borderId="16" xfId="9" applyFont="1" applyFill="1" applyBorder="1"/>
    <xf numFmtId="0" fontId="32" fillId="2" borderId="33" xfId="9" applyFont="1" applyFill="1" applyBorder="1"/>
    <xf numFmtId="0" fontId="6" fillId="0" borderId="34" xfId="3" applyNumberFormat="1" applyBorder="1" applyAlignment="1">
      <alignment horizontal="left" vertical="center"/>
    </xf>
    <xf numFmtId="49" fontId="7" fillId="0" borderId="19" xfId="4" applyNumberFormat="1" applyFont="1" applyBorder="1" applyAlignment="1">
      <alignment horizontal="left" vertical="center"/>
    </xf>
    <xf numFmtId="49" fontId="7" fillId="0" borderId="19" xfId="4" applyNumberFormat="1" applyBorder="1" applyAlignment="1">
      <alignment horizontal="left" vertical="center"/>
    </xf>
    <xf numFmtId="49" fontId="7" fillId="0" borderId="19" xfId="5" applyNumberFormat="1" applyFont="1" applyBorder="1"/>
    <xf numFmtId="49" fontId="0" fillId="0" borderId="19" xfId="0" applyNumberFormat="1" applyBorder="1" applyAlignment="1">
      <alignment vertical="center"/>
    </xf>
    <xf numFmtId="49" fontId="7" fillId="0" borderId="19" xfId="0" quotePrefix="1" applyNumberFormat="1" applyFont="1" applyBorder="1" applyAlignment="1">
      <alignment horizontal="left" vertical="center"/>
    </xf>
    <xf numFmtId="49" fontId="0" fillId="0" borderId="19" xfId="0" applyNumberFormat="1" applyBorder="1" applyAlignment="1">
      <alignment horizontal="left" vertical="center"/>
    </xf>
    <xf numFmtId="0" fontId="6" fillId="0" borderId="47" xfId="3" applyBorder="1">
      <alignment horizontal="right" vertical="center"/>
    </xf>
    <xf numFmtId="3" fontId="7" fillId="0" borderId="23" xfId="4" applyNumberFormat="1" applyBorder="1" applyAlignment="1">
      <alignment horizontal="right" vertical="center"/>
    </xf>
    <xf numFmtId="3" fontId="7" fillId="0" borderId="23" xfId="5" applyNumberFormat="1" applyFont="1" applyBorder="1" applyAlignment="1">
      <alignment horizontal="right"/>
    </xf>
    <xf numFmtId="0" fontId="6" fillId="0" borderId="47" xfId="3" applyBorder="1" applyAlignment="1">
      <alignment horizontal="right" vertical="center" wrapText="1"/>
    </xf>
    <xf numFmtId="3" fontId="7" fillId="0" borderId="23" xfId="4" applyNumberFormat="1" applyFont="1" applyBorder="1" applyAlignment="1">
      <alignment horizontal="right" vertical="center"/>
    </xf>
    <xf numFmtId="3" fontId="0" fillId="0" borderId="23" xfId="0" applyNumberFormat="1" applyBorder="1" applyAlignment="1">
      <alignment vertical="center"/>
    </xf>
    <xf numFmtId="3" fontId="0" fillId="0" borderId="23" xfId="0" applyNumberFormat="1" applyBorder="1"/>
    <xf numFmtId="0" fontId="6" fillId="0" borderId="47" xfId="3" quotePrefix="1" applyFont="1" applyBorder="1" applyAlignment="1">
      <alignment horizontal="right" vertical="center" wrapText="1"/>
    </xf>
    <xf numFmtId="0" fontId="3" fillId="3" borderId="0" xfId="10" applyFont="1" applyFill="1" applyBorder="1" applyAlignment="1">
      <alignment horizontal="right"/>
    </xf>
    <xf numFmtId="0" fontId="3" fillId="2" borderId="0" xfId="10" applyFont="1" applyFill="1" applyBorder="1"/>
    <xf numFmtId="0" fontId="3" fillId="2" borderId="46" xfId="10" applyFont="1" applyFill="1" applyBorder="1"/>
    <xf numFmtId="3" fontId="7" fillId="3" borderId="23" xfId="4" applyNumberFormat="1" applyFill="1" applyBorder="1" applyAlignment="1">
      <alignment horizontal="right" vertical="center"/>
    </xf>
    <xf numFmtId="3" fontId="0" fillId="3" borderId="23" xfId="0" applyNumberFormat="1" applyFill="1" applyBorder="1" applyAlignment="1">
      <alignment vertical="center"/>
    </xf>
    <xf numFmtId="3" fontId="0" fillId="3" borderId="23" xfId="0" applyNumberFormat="1" applyFill="1" applyBorder="1"/>
    <xf numFmtId="0" fontId="34" fillId="2" borderId="0" xfId="10" applyFont="1" applyFill="1" applyBorder="1"/>
    <xf numFmtId="0" fontId="3" fillId="0" borderId="0" xfId="15" applyFont="1" applyBorder="1" applyAlignment="1">
      <alignment horizontal="left" vertical="center"/>
    </xf>
    <xf numFmtId="3" fontId="3" fillId="0" borderId="23" xfId="15" applyNumberFormat="1" applyFont="1" applyBorder="1" applyAlignment="1">
      <alignment horizontal="right" vertical="center"/>
    </xf>
    <xf numFmtId="0" fontId="3" fillId="0" borderId="23" xfId="15" applyFont="1" applyBorder="1" applyAlignment="1">
      <alignment horizontal="right" vertical="center"/>
    </xf>
    <xf numFmtId="0" fontId="8" fillId="0" borderId="0" xfId="14" applyFont="1" applyAlignment="1">
      <alignment horizontal="center" vertical="center" wrapText="1"/>
    </xf>
    <xf numFmtId="3" fontId="3" fillId="0" borderId="26" xfId="10" applyNumberFormat="1" applyFont="1" applyFill="1" applyBorder="1"/>
    <xf numFmtId="3" fontId="3" fillId="0" borderId="3" xfId="5" applyNumberFormat="1" applyFont="1" applyFill="1" applyBorder="1" applyAlignment="1">
      <alignment horizontal="right"/>
    </xf>
    <xf numFmtId="0" fontId="3" fillId="0" borderId="17" xfId="5" applyNumberFormat="1" applyFont="1" applyFill="1" applyBorder="1" applyAlignment="1">
      <alignment horizontal="right"/>
    </xf>
    <xf numFmtId="3" fontId="3" fillId="0" borderId="3" xfId="14" applyNumberFormat="1" applyFont="1" applyFill="1" applyBorder="1"/>
    <xf numFmtId="0" fontId="3" fillId="0" borderId="17" xfId="14" applyNumberFormat="1" applyFont="1" applyFill="1" applyBorder="1" applyAlignment="1">
      <alignment horizontal="right" vertical="center"/>
    </xf>
    <xf numFmtId="3" fontId="33" fillId="0" borderId="26" xfId="10" applyNumberFormat="1" applyFont="1" applyFill="1" applyBorder="1"/>
    <xf numFmtId="3" fontId="33" fillId="0" borderId="3" xfId="14" applyNumberFormat="1" applyFont="1" applyFill="1" applyBorder="1"/>
    <xf numFmtId="0" fontId="33" fillId="0" borderId="17" xfId="6" applyNumberFormat="1" applyFont="1" applyFill="1" applyBorder="1" applyAlignment="1">
      <alignment horizontal="right"/>
    </xf>
    <xf numFmtId="3" fontId="3" fillId="0" borderId="3" xfId="14" applyNumberFormat="1" applyFont="1" applyFill="1" applyBorder="1" applyAlignment="1">
      <alignment vertical="center"/>
    </xf>
    <xf numFmtId="0" fontId="3" fillId="0" borderId="17" xfId="7" applyNumberFormat="1" applyFont="1" applyFill="1" applyBorder="1" applyAlignment="1">
      <alignment horizontal="right"/>
    </xf>
    <xf numFmtId="0" fontId="3" fillId="0" borderId="17" xfId="14" applyNumberFormat="1" applyFont="1" applyFill="1" applyBorder="1" applyAlignment="1">
      <alignment horizontal="right"/>
    </xf>
    <xf numFmtId="3" fontId="3" fillId="0" borderId="3" xfId="14" quotePrefix="1" applyNumberFormat="1" applyFont="1" applyFill="1" applyBorder="1" applyAlignment="1">
      <alignment horizontal="right"/>
    </xf>
    <xf numFmtId="0" fontId="3" fillId="0" borderId="17" xfId="1" applyNumberFormat="1" applyFont="1" applyFill="1" applyBorder="1" applyAlignment="1">
      <alignment horizontal="right"/>
    </xf>
    <xf numFmtId="3" fontId="3" fillId="0" borderId="17" xfId="2" applyNumberFormat="1" applyFont="1" applyFill="1" applyBorder="1" applyAlignment="1">
      <alignment horizontal="right"/>
    </xf>
    <xf numFmtId="3" fontId="3" fillId="0" borderId="3" xfId="14" applyNumberFormat="1" applyFont="1" applyFill="1" applyBorder="1" applyAlignment="1">
      <alignment horizontal="right"/>
    </xf>
    <xf numFmtId="3" fontId="3" fillId="0" borderId="17" xfId="14" applyNumberFormat="1" applyFont="1" applyFill="1" applyBorder="1" applyAlignment="1">
      <alignment horizontal="right"/>
    </xf>
    <xf numFmtId="3" fontId="3" fillId="0" borderId="3" xfId="3" applyNumberFormat="1" applyFont="1" applyFill="1" applyBorder="1">
      <alignment horizontal="right" vertical="center"/>
    </xf>
    <xf numFmtId="3" fontId="3" fillId="0" borderId="17" xfId="3" applyNumberFormat="1" applyFont="1" applyFill="1" applyBorder="1" applyAlignment="1">
      <alignment horizontal="right" vertical="center"/>
    </xf>
    <xf numFmtId="3" fontId="3" fillId="0" borderId="16" xfId="3" applyNumberFormat="1" applyFont="1" applyFill="1" applyBorder="1" applyAlignment="1">
      <alignment horizontal="right" vertical="center"/>
    </xf>
    <xf numFmtId="3" fontId="3" fillId="0" borderId="13" xfId="3" applyNumberFormat="1" applyFont="1" applyFill="1" applyBorder="1" applyAlignment="1">
      <alignment horizontal="right" vertical="center"/>
    </xf>
    <xf numFmtId="3" fontId="3" fillId="0" borderId="0" xfId="14" applyNumberFormat="1" applyFont="1" applyFill="1" applyBorder="1" applyAlignment="1">
      <alignment horizontal="right"/>
    </xf>
    <xf numFmtId="0" fontId="18" fillId="2" borderId="41" xfId="9" applyFont="1" applyFill="1" applyBorder="1"/>
    <xf numFmtId="0" fontId="3" fillId="3" borderId="0" xfId="10" applyFont="1" applyFill="1" applyBorder="1"/>
    <xf numFmtId="0" fontId="18" fillId="4" borderId="0" xfId="10" applyFont="1" applyFill="1"/>
    <xf numFmtId="3" fontId="3" fillId="5" borderId="19" xfId="3" applyNumberFormat="1" applyFont="1" applyFill="1" applyBorder="1" applyAlignment="1">
      <alignment horizontal="right" vertical="center"/>
    </xf>
    <xf numFmtId="0" fontId="18" fillId="5" borderId="0" xfId="10" applyFont="1" applyFill="1"/>
    <xf numFmtId="3" fontId="3" fillId="5" borderId="0" xfId="3" applyNumberFormat="1" applyFont="1" applyFill="1" applyBorder="1" applyAlignment="1">
      <alignment horizontal="right" vertical="center"/>
    </xf>
    <xf numFmtId="3" fontId="3" fillId="5" borderId="0" xfId="14" applyNumberFormat="1" applyFont="1" applyFill="1" applyBorder="1" applyAlignment="1">
      <alignment horizontal="right"/>
    </xf>
    <xf numFmtId="3" fontId="3" fillId="5" borderId="0" xfId="3" applyNumberFormat="1" applyFont="1" applyFill="1" applyBorder="1">
      <alignment horizontal="right" vertical="center"/>
    </xf>
    <xf numFmtId="3" fontId="3" fillId="5" borderId="0" xfId="10" applyNumberFormat="1" applyFont="1" applyFill="1" applyBorder="1"/>
    <xf numFmtId="3" fontId="3" fillId="5" borderId="46" xfId="3" applyNumberFormat="1" applyFont="1" applyFill="1" applyBorder="1">
      <alignment horizontal="right" vertical="center"/>
    </xf>
    <xf numFmtId="0" fontId="18" fillId="0" borderId="0" xfId="9" applyFont="1" applyFill="1"/>
    <xf numFmtId="0" fontId="18" fillId="0" borderId="0" xfId="9" applyFont="1" applyFill="1" applyBorder="1"/>
    <xf numFmtId="3" fontId="3" fillId="0" borderId="0" xfId="3" applyNumberFormat="1" applyFont="1" applyFill="1" applyBorder="1" applyAlignment="1">
      <alignment horizontal="right" vertical="center"/>
    </xf>
    <xf numFmtId="3" fontId="3" fillId="0" borderId="0" xfId="10" applyNumberFormat="1" applyFont="1" applyFill="1" applyBorder="1"/>
    <xf numFmtId="0" fontId="7" fillId="0" borderId="46" xfId="4" applyFill="1" applyBorder="1" applyAlignment="1">
      <alignment horizontal="right" vertical="center"/>
    </xf>
    <xf numFmtId="3" fontId="0" fillId="0" borderId="46" xfId="0" applyNumberFormat="1" applyFill="1" applyBorder="1" applyAlignment="1">
      <alignment vertical="center"/>
    </xf>
    <xf numFmtId="3" fontId="0" fillId="0" borderId="46" xfId="0" applyNumberFormat="1" applyFill="1" applyBorder="1"/>
    <xf numFmtId="3" fontId="0" fillId="0" borderId="0" xfId="0" applyNumberFormat="1" applyFill="1" applyBorder="1" applyAlignment="1">
      <alignment vertical="center"/>
    </xf>
    <xf numFmtId="0" fontId="11" fillId="0" borderId="0" xfId="8" applyFont="1" applyAlignment="1" applyProtection="1"/>
    <xf numFmtId="0" fontId="3" fillId="0" borderId="23" xfId="0" applyFont="1" applyBorder="1"/>
    <xf numFmtId="0" fontId="3" fillId="0" borderId="0" xfId="14" applyFont="1" applyAlignment="1">
      <alignment wrapText="1"/>
    </xf>
    <xf numFmtId="0" fontId="6" fillId="0" borderId="9" xfId="15" applyFont="1" applyBorder="1" applyAlignment="1">
      <alignment horizontal="center" vertical="center"/>
    </xf>
    <xf numFmtId="0" fontId="6" fillId="0" borderId="8" xfId="15" applyFont="1" applyBorder="1" applyAlignment="1">
      <alignment horizontal="center" vertical="center"/>
    </xf>
    <xf numFmtId="0" fontId="6" fillId="0" borderId="24" xfId="15" quotePrefix="1" applyFont="1" applyBorder="1" applyAlignment="1">
      <alignment horizontal="center" vertical="center"/>
    </xf>
    <xf numFmtId="0" fontId="6" fillId="0" borderId="8" xfId="15" quotePrefix="1" applyFont="1" applyBorder="1" applyAlignment="1">
      <alignment horizontal="center" vertical="center"/>
    </xf>
    <xf numFmtId="0" fontId="6" fillId="0" borderId="44" xfId="15" quotePrefix="1" applyFont="1" applyBorder="1" applyAlignment="1">
      <alignment horizontal="center" vertical="center"/>
    </xf>
    <xf numFmtId="0" fontId="8" fillId="0" borderId="0" xfId="14" applyFont="1" applyAlignment="1">
      <alignment wrapText="1"/>
    </xf>
    <xf numFmtId="0" fontId="15" fillId="0" borderId="0" xfId="4" quotePrefix="1" applyFont="1" applyBorder="1" applyAlignment="1">
      <alignment horizontal="left" vertical="center" wrapText="1"/>
    </xf>
    <xf numFmtId="0" fontId="10" fillId="0" borderId="0" xfId="4" applyFont="1" applyBorder="1" applyAlignment="1">
      <alignment horizontal="left" vertical="center" wrapText="1"/>
    </xf>
    <xf numFmtId="3" fontId="3" fillId="0" borderId="3" xfId="15" applyNumberFormat="1" applyBorder="1" applyAlignment="1">
      <alignment horizontal="right" vertical="center"/>
    </xf>
    <xf numFmtId="3" fontId="3" fillId="0" borderId="0" xfId="15" applyNumberFormat="1" applyBorder="1" applyAlignment="1">
      <alignment horizontal="right" vertical="center"/>
    </xf>
    <xf numFmtId="3" fontId="3" fillId="0" borderId="3" xfId="14" applyNumberFormat="1" applyBorder="1"/>
    <xf numFmtId="3" fontId="3" fillId="0" borderId="0" xfId="14" applyNumberFormat="1" applyAlignment="1">
      <alignment vertical="center"/>
    </xf>
    <xf numFmtId="3" fontId="3" fillId="0" borderId="0" xfId="14" applyNumberFormat="1"/>
    <xf numFmtId="3" fontId="3" fillId="0" borderId="4" xfId="15" applyNumberFormat="1" applyBorder="1" applyAlignment="1">
      <alignment horizontal="right" vertical="center"/>
    </xf>
    <xf numFmtId="3" fontId="3" fillId="0" borderId="17" xfId="14" applyNumberFormat="1" applyBorder="1"/>
    <xf numFmtId="0" fontId="6" fillId="0" borderId="48" xfId="15" applyFont="1" applyBorder="1" applyAlignment="1">
      <alignment horizontal="right" vertical="center"/>
    </xf>
    <xf numFmtId="0" fontId="6" fillId="0" borderId="49" xfId="15" applyFont="1" applyBorder="1" applyAlignment="1">
      <alignment horizontal="right" vertical="center"/>
    </xf>
    <xf numFmtId="0" fontId="6" fillId="0" borderId="50" xfId="15" applyFont="1" applyBorder="1" applyAlignment="1">
      <alignment horizontal="right" vertical="center"/>
    </xf>
    <xf numFmtId="0" fontId="6" fillId="3" borderId="12" xfId="3" applyFill="1" applyBorder="1">
      <alignment horizontal="right" vertical="center"/>
    </xf>
    <xf numFmtId="0" fontId="6" fillId="3" borderId="20" xfId="3" applyFill="1" applyBorder="1">
      <alignment horizontal="right" vertical="center"/>
    </xf>
    <xf numFmtId="0" fontId="3" fillId="0" borderId="2" xfId="15">
      <alignment vertical="center"/>
    </xf>
    <xf numFmtId="0" fontId="3" fillId="3" borderId="13" xfId="15" applyFill="1" applyBorder="1" applyAlignment="1">
      <alignment horizontal="right" vertical="center"/>
    </xf>
    <xf numFmtId="0" fontId="3" fillId="3" borderId="19" xfId="15" applyFill="1" applyBorder="1" applyAlignment="1">
      <alignment horizontal="right" vertical="center"/>
    </xf>
    <xf numFmtId="0" fontId="3" fillId="3" borderId="21" xfId="15" applyFill="1" applyBorder="1" applyAlignment="1">
      <alignment horizontal="right" vertical="center"/>
    </xf>
    <xf numFmtId="0" fontId="3" fillId="3" borderId="16" xfId="15" applyFill="1" applyBorder="1" applyAlignment="1">
      <alignment horizontal="right" vertical="center"/>
    </xf>
    <xf numFmtId="0" fontId="3" fillId="0" borderId="2" xfId="15" quotePrefix="1" applyAlignment="1">
      <alignment horizontal="left" vertical="center"/>
    </xf>
    <xf numFmtId="0" fontId="0" fillId="3" borderId="13" xfId="15" applyFont="1" applyFill="1" applyBorder="1" applyAlignment="1">
      <alignment horizontal="right" vertical="center"/>
    </xf>
    <xf numFmtId="0" fontId="0" fillId="3" borderId="19" xfId="15" applyFont="1" applyFill="1" applyBorder="1" applyAlignment="1">
      <alignment horizontal="right" vertical="center"/>
    </xf>
    <xf numFmtId="0" fontId="0" fillId="0" borderId="2" xfId="15" applyFont="1">
      <alignment vertical="center"/>
    </xf>
    <xf numFmtId="0" fontId="0" fillId="0" borderId="2" xfId="15" quotePrefix="1" applyFont="1" applyAlignment="1">
      <alignment horizontal="left" vertical="center"/>
    </xf>
    <xf numFmtId="3" fontId="3" fillId="3" borderId="19" xfId="15" applyNumberFormat="1" applyFill="1" applyBorder="1" applyAlignment="1">
      <alignment horizontal="right" vertical="center"/>
    </xf>
    <xf numFmtId="1" fontId="8" fillId="3" borderId="13" xfId="5" applyFill="1" applyBorder="1" applyAlignment="1">
      <alignment horizontal="right"/>
    </xf>
    <xf numFmtId="1" fontId="8" fillId="3" borderId="19" xfId="5" applyFill="1" applyBorder="1" applyAlignment="1">
      <alignment horizontal="right"/>
    </xf>
    <xf numFmtId="1" fontId="8" fillId="3" borderId="16" xfId="5" applyFill="1" applyBorder="1" applyAlignment="1">
      <alignment horizontal="right"/>
    </xf>
    <xf numFmtId="3" fontId="8" fillId="3" borderId="19" xfId="5" applyNumberFormat="1" applyFill="1" applyBorder="1" applyAlignment="1">
      <alignment horizontal="right"/>
    </xf>
    <xf numFmtId="0" fontId="0" fillId="0" borderId="0" xfId="0" applyAlignment="1">
      <alignment vertical="center"/>
    </xf>
    <xf numFmtId="0" fontId="3" fillId="0" borderId="0" xfId="15" applyBorder="1" applyAlignment="1">
      <alignment horizontal="right" vertical="center"/>
    </xf>
    <xf numFmtId="0" fontId="10" fillId="0" borderId="0" xfId="7" quotePrefix="1" applyAlignment="1">
      <alignment horizontal="left"/>
    </xf>
    <xf numFmtId="0" fontId="10" fillId="0" borderId="0" xfId="7" applyAlignment="1">
      <alignment horizontal="left"/>
    </xf>
    <xf numFmtId="0" fontId="15" fillId="0" borderId="0" xfId="7" quotePrefix="1" applyFont="1" applyAlignment="1">
      <alignment wrapText="1"/>
    </xf>
    <xf numFmtId="3" fontId="3" fillId="3" borderId="19" xfId="4" applyNumberFormat="1" applyFont="1" applyFill="1" applyBorder="1" applyAlignment="1">
      <alignment horizontal="right" vertical="center"/>
    </xf>
    <xf numFmtId="0" fontId="3" fillId="0" borderId="2" xfId="15" applyAlignment="1">
      <alignment horizontal="right" vertical="center"/>
    </xf>
    <xf numFmtId="0" fontId="3" fillId="0" borderId="3" xfId="15" applyBorder="1">
      <alignment vertical="center"/>
    </xf>
    <xf numFmtId="0" fontId="3" fillId="0" borderId="4" xfId="15" applyBorder="1">
      <alignment vertical="center"/>
    </xf>
    <xf numFmtId="0" fontId="3" fillId="0" borderId="4" xfId="15" applyBorder="1" applyAlignment="1">
      <alignment horizontal="right" vertical="center"/>
    </xf>
    <xf numFmtId="0" fontId="3" fillId="0" borderId="3" xfId="15" applyBorder="1" applyAlignment="1">
      <alignment horizontal="right" vertical="center"/>
    </xf>
    <xf numFmtId="0" fontId="6" fillId="0" borderId="1" xfId="3" applyAlignment="1">
      <alignment horizontal="left" vertical="center"/>
    </xf>
    <xf numFmtId="0" fontId="6" fillId="0" borderId="6" xfId="3" applyBorder="1" applyAlignment="1">
      <alignment horizontal="center" vertical="center" wrapText="1"/>
    </xf>
    <xf numFmtId="0" fontId="6" fillId="0" borderId="10" xfId="3" applyBorder="1" applyAlignment="1">
      <alignment horizontal="center" vertical="center" wrapText="1"/>
    </xf>
    <xf numFmtId="0" fontId="6" fillId="0" borderId="51" xfId="3" applyBorder="1" applyAlignment="1">
      <alignment horizontal="center" vertical="center" wrapText="1"/>
    </xf>
    <xf numFmtId="0" fontId="6" fillId="0" borderId="6" xfId="3" applyBorder="1" applyAlignment="1">
      <alignment horizontal="right" vertical="center" wrapText="1"/>
    </xf>
    <xf numFmtId="0" fontId="6" fillId="0" borderId="1" xfId="3" applyAlignment="1">
      <alignment horizontal="right" vertical="center" wrapText="1"/>
    </xf>
    <xf numFmtId="0" fontId="6" fillId="0" borderId="52" xfId="3" applyBorder="1" applyAlignment="1">
      <alignment horizontal="center" vertical="center" wrapText="1"/>
    </xf>
    <xf numFmtId="0" fontId="3" fillId="0" borderId="2" xfId="15" applyAlignment="1">
      <alignment horizontal="left" vertical="center"/>
    </xf>
    <xf numFmtId="1" fontId="3" fillId="0" borderId="4" xfId="15" applyNumberFormat="1" applyBorder="1">
      <alignment vertical="center"/>
    </xf>
    <xf numFmtId="3" fontId="3" fillId="0" borderId="2" xfId="15" applyNumberFormat="1" applyAlignment="1">
      <alignment horizontal="right" vertical="center"/>
    </xf>
    <xf numFmtId="0" fontId="3" fillId="0" borderId="0" xfId="15" applyBorder="1" applyAlignment="1">
      <alignment horizontal="left" vertical="center"/>
    </xf>
    <xf numFmtId="1" fontId="3" fillId="0" borderId="0" xfId="15" applyNumberFormat="1" applyBorder="1">
      <alignment vertical="center"/>
    </xf>
    <xf numFmtId="0" fontId="3" fillId="0" borderId="0" xfId="15" applyBorder="1">
      <alignment vertical="center"/>
    </xf>
    <xf numFmtId="0" fontId="5" fillId="0" borderId="0" xfId="2" quotePrefix="1">
      <alignment horizontal="left"/>
    </xf>
    <xf numFmtId="9" fontId="0" fillId="0" borderId="0" xfId="16" applyFont="1" applyFill="1" applyBorder="1"/>
    <xf numFmtId="164" fontId="3" fillId="0" borderId="0" xfId="14" applyNumberFormat="1"/>
    <xf numFmtId="1" fontId="3" fillId="0" borderId="3" xfId="15" applyNumberFormat="1" applyBorder="1">
      <alignment vertical="center"/>
    </xf>
    <xf numFmtId="0" fontId="3" fillId="0" borderId="2" xfId="0" applyFont="1" applyBorder="1"/>
    <xf numFmtId="1" fontId="3" fillId="0" borderId="3" xfId="5" applyFont="1" applyBorder="1"/>
    <xf numFmtId="1" fontId="3" fillId="0" borderId="0" xfId="5" applyFont="1" applyBorder="1"/>
    <xf numFmtId="1" fontId="3" fillId="0" borderId="4" xfId="5" applyFont="1" applyBorder="1"/>
    <xf numFmtId="1" fontId="8" fillId="0" borderId="4" xfId="15" applyNumberFormat="1" applyFont="1" applyBorder="1">
      <alignment vertical="center"/>
    </xf>
    <xf numFmtId="0" fontId="10" fillId="2" borderId="0" xfId="10" applyFont="1" applyFill="1"/>
  </cellXfs>
  <cellStyles count="17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15" xr:uid="{00000000-0005-0000-0000-000004000000}"/>
    <cellStyle name="5. Tabell-kropp hf" xfId="5" xr:uid="{00000000-0005-0000-0000-000005000000}"/>
    <cellStyle name="8. Tabell-kilde" xfId="6" xr:uid="{00000000-0005-0000-0000-000006000000}"/>
    <cellStyle name="9. Tabell-note" xfId="7" xr:uid="{00000000-0005-0000-0000-000007000000}"/>
    <cellStyle name="Hyperkobling" xfId="8" builtinId="8"/>
    <cellStyle name="Normal" xfId="0" builtinId="0"/>
    <cellStyle name="Normal 2" xfId="13" xr:uid="{00000000-0005-0000-0000-00000A000000}"/>
    <cellStyle name="Normal 3" xfId="14" xr:uid="{00000000-0005-0000-0000-00000B000000}"/>
    <cellStyle name="Normal_Kap.2.1 og Kap.2.4" xfId="9" xr:uid="{00000000-0005-0000-0000-00000C000000}"/>
    <cellStyle name="Normal_vedlegg1" xfId="10" xr:uid="{00000000-0005-0000-0000-00000D000000}"/>
    <cellStyle name="Prosent 2" xfId="16" xr:uid="{180B573C-92A4-4305-A414-1E192ED9CF2B}"/>
    <cellStyle name="Tabell" xfId="11" xr:uid="{00000000-0005-0000-0000-00000E000000}"/>
    <cellStyle name="Tabell-tittel" xfId="12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workbookViewId="0">
      <selection activeCell="B37" sqref="B37"/>
    </sheetView>
  </sheetViews>
  <sheetFormatPr baseColWidth="10" defaultRowHeight="12.75" x14ac:dyDescent="0.2"/>
  <cols>
    <col min="1" max="1" width="6.42578125" customWidth="1"/>
    <col min="2" max="2" width="141.7109375" customWidth="1"/>
    <col min="3" max="3" width="19.85546875" bestFit="1" customWidth="1"/>
  </cols>
  <sheetData>
    <row r="1" spans="1:3" ht="18" x14ac:dyDescent="0.25">
      <c r="A1" s="1" t="s">
        <v>80</v>
      </c>
    </row>
    <row r="3" spans="1:3" x14ac:dyDescent="0.2">
      <c r="A3" s="78" t="s">
        <v>81</v>
      </c>
      <c r="B3" s="93" t="s">
        <v>82</v>
      </c>
      <c r="C3" s="78" t="s">
        <v>83</v>
      </c>
    </row>
    <row r="4" spans="1:3" s="35" customFormat="1" x14ac:dyDescent="0.2">
      <c r="A4" s="290" t="s">
        <v>84</v>
      </c>
      <c r="B4" s="291" t="str">
        <f>'A.1.1'!A3&amp;" "&amp;'A.1.1'!A4</f>
        <v>Studenter i universitets- og høgskolesektoren 1970–2019¹ og høyere grads kandidater ved universiteter og vitenskapelige høgskoler m.fl. og statlige høgskoler 1970–2019.</v>
      </c>
      <c r="C4" s="124" t="str">
        <f>'A.1.1'!$A$1</f>
        <v>Sist oppdatert 26.08.2020</v>
      </c>
    </row>
    <row r="5" spans="1:3" x14ac:dyDescent="0.2">
      <c r="A5" s="290" t="s">
        <v>85</v>
      </c>
      <c r="B5" s="291" t="str">
        <f>'A.1.2'!A3</f>
        <v>Høyere grads kandidater 1991, 1996, 2000, 2001, 2003–2019. Kvinneandeler i prosent per fagfelt.</v>
      </c>
      <c r="C5" s="124" t="str">
        <f>'A.1.2'!$A$1</f>
        <v>Sist oppdatert 26.08.2020</v>
      </c>
    </row>
    <row r="6" spans="1:3" x14ac:dyDescent="0.2">
      <c r="A6" s="290" t="s">
        <v>87</v>
      </c>
      <c r="B6" s="291" t="str">
        <f>'A.1.3a'!A3&amp;" "&amp;'A.1.3a'!A4</f>
        <v>Høyere grads kandidater ved universiteter og vitenskapelige høgskoler m.fl. 1  fordelt på fagfelt 1970–2019.</v>
      </c>
      <c r="C6" s="124" t="str">
        <f>'A.1.3a'!$A$1</f>
        <v>Sist oppdatert 26.08.2020</v>
      </c>
    </row>
    <row r="7" spans="1:3" x14ac:dyDescent="0.2">
      <c r="A7" s="290" t="s">
        <v>88</v>
      </c>
      <c r="B7" s="291" t="str">
        <f>'A.1.3b'!A3</f>
        <v>Høyere grads kandidater ved statlige høgskoler1 fordelt på fagfelt 1995–2019.</v>
      </c>
      <c r="C7" s="124" t="str">
        <f>'A.1.3b'!$A$1</f>
        <v>Sist oppdatert 26.08.2020</v>
      </c>
    </row>
    <row r="8" spans="1:3" s="35" customFormat="1" x14ac:dyDescent="0.2">
      <c r="A8" s="290" t="s">
        <v>86</v>
      </c>
      <c r="B8" s="291" t="str">
        <f>'A.1.4'!A3</f>
        <v>Norske doktorgrader etter utstedende institusjon 1980–2020.</v>
      </c>
      <c r="C8" s="124" t="str">
        <f>'A.1.4'!$A$1</f>
        <v>Sist oppdatert 09.10.2020</v>
      </c>
    </row>
    <row r="9" spans="1:3" x14ac:dyDescent="0.2">
      <c r="A9" s="290" t="s">
        <v>89</v>
      </c>
      <c r="B9" s="291" t="str">
        <f>'A.1.5'!A3</f>
        <v>Norske doktorgrader etter gradtittel 1990–2020.</v>
      </c>
      <c r="C9" s="124" t="str">
        <f>'A.1.5'!$A$1</f>
        <v>Sist oppdatert 09.10.2020</v>
      </c>
    </row>
    <row r="10" spans="1:3" x14ac:dyDescent="0.2">
      <c r="A10" s="290" t="s">
        <v>90</v>
      </c>
      <c r="B10" s="291" t="str">
        <f>'A.1.6'!A3</f>
        <v>Norske doktorgrader etter kjønn 1990–2020.</v>
      </c>
      <c r="C10" s="124" t="str">
        <f>'A.1.6'!$A$1</f>
        <v>Sist oppdatert 09.10.2020</v>
      </c>
    </row>
    <row r="11" spans="1:3" s="35" customFormat="1" x14ac:dyDescent="0.2">
      <c r="A11" s="290" t="s">
        <v>91</v>
      </c>
      <c r="B11" s="291" t="str">
        <f>'A.1.7'!A3</f>
        <v>Norske doktorgrader etter fagområde 1980–2018.</v>
      </c>
      <c r="C11" s="124" t="str">
        <f>'A.1.7'!$A$1</f>
        <v>Sist oppdatert 09.10.2020</v>
      </c>
    </row>
    <row r="12" spans="1:3" x14ac:dyDescent="0.2">
      <c r="A12" s="290" t="s">
        <v>92</v>
      </c>
      <c r="B12" s="291" t="str">
        <f>'A.1.8'!A3</f>
        <v>Norske doktorgrader 1990–2012. Kvinneandeler i prosent per fagområde.</v>
      </c>
      <c r="C12" s="124" t="str">
        <f>'A.1.8'!$A$1</f>
        <v>Sist oppdatert 09.10.2020</v>
      </c>
    </row>
  </sheetData>
  <hyperlinks>
    <hyperlink ref="A4" location="A.1.1!Utskriftsområde" display="A.1.1" xr:uid="{00000000-0004-0000-0000-000000000000}"/>
    <hyperlink ref="A5" location="A.1.2!Utskriftsområde" display="A.1.2" xr:uid="{00000000-0004-0000-0000-000001000000}"/>
    <hyperlink ref="A6" location="A.1.3a!Utskriftsområde" display="A.1.3a" xr:uid="{00000000-0004-0000-0000-000002000000}"/>
    <hyperlink ref="A7" location="A.1.3b!Utskriftsområde" display="A.1.3b" xr:uid="{00000000-0004-0000-0000-000003000000}"/>
    <hyperlink ref="A8" location="A.1.4!Utskriftsområde" display="A.1.4" xr:uid="{00000000-0004-0000-0000-000004000000}"/>
    <hyperlink ref="A9" location="A.1.5!Utskriftsområde" display="A.1.5" xr:uid="{00000000-0004-0000-0000-000005000000}"/>
    <hyperlink ref="A10" location="A.1.6!Utskriftsområde" display="A.1.6" xr:uid="{00000000-0004-0000-0000-000006000000}"/>
    <hyperlink ref="A11" location="A.1.7!Utskriftsområde" display="A.1.7" xr:uid="{00000000-0004-0000-0000-000007000000}"/>
    <hyperlink ref="A12" location="A.1.8!Utskriftsområde" display="A.1.8" xr:uid="{00000000-0004-0000-0000-000008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15"/>
  <sheetViews>
    <sheetView showGridLines="0" zoomScaleNormal="100" workbookViewId="0"/>
  </sheetViews>
  <sheetFormatPr baseColWidth="10" defaultRowHeight="12.75" x14ac:dyDescent="0.2"/>
  <cols>
    <col min="1" max="1" width="24.5703125" customWidth="1"/>
    <col min="2" max="21" width="5.85546875" customWidth="1"/>
    <col min="22" max="22" width="5.42578125" customWidth="1"/>
    <col min="23" max="23" width="5.7109375" customWidth="1"/>
    <col min="24" max="24" width="5.85546875" customWidth="1"/>
    <col min="25" max="31" width="5.5703125" bestFit="1" customWidth="1"/>
  </cols>
  <sheetData>
    <row r="1" spans="1:31" x14ac:dyDescent="0.2">
      <c r="A1" s="94" t="s">
        <v>167</v>
      </c>
    </row>
    <row r="2" spans="1:31" ht="18" x14ac:dyDescent="0.25">
      <c r="A2" s="16" t="s">
        <v>48</v>
      </c>
    </row>
    <row r="3" spans="1:31" ht="15.75" x14ac:dyDescent="0.25">
      <c r="A3" s="46" t="s">
        <v>119</v>
      </c>
    </row>
    <row r="4" spans="1:3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31" s="54" customFormat="1" ht="14.25" x14ac:dyDescent="0.2">
      <c r="A5" s="74" t="s">
        <v>28</v>
      </c>
      <c r="B5" s="75">
        <v>1990</v>
      </c>
      <c r="C5" s="75">
        <v>1991</v>
      </c>
      <c r="D5" s="75">
        <v>1992</v>
      </c>
      <c r="E5" s="75">
        <v>1993</v>
      </c>
      <c r="F5" s="75">
        <v>1994</v>
      </c>
      <c r="G5" s="75">
        <v>1995</v>
      </c>
      <c r="H5" s="75">
        <v>1996</v>
      </c>
      <c r="I5" s="75">
        <v>1997</v>
      </c>
      <c r="J5" s="75">
        <v>1998</v>
      </c>
      <c r="K5" s="75">
        <v>1999</v>
      </c>
      <c r="L5" s="75">
        <v>2000</v>
      </c>
      <c r="M5" s="75">
        <v>2001</v>
      </c>
      <c r="N5" s="75">
        <v>2002</v>
      </c>
      <c r="O5" s="75">
        <v>2003</v>
      </c>
      <c r="P5" s="76">
        <v>2004</v>
      </c>
      <c r="Q5" s="75">
        <v>2005</v>
      </c>
      <c r="R5" s="77">
        <v>2006</v>
      </c>
      <c r="S5" s="75">
        <v>2007</v>
      </c>
      <c r="T5" s="77">
        <v>2008</v>
      </c>
      <c r="U5" s="75">
        <v>2009</v>
      </c>
      <c r="V5" s="77">
        <v>2010</v>
      </c>
      <c r="W5" s="77">
        <v>2011</v>
      </c>
      <c r="X5" s="77">
        <v>2012</v>
      </c>
      <c r="Y5" s="77">
        <v>2013</v>
      </c>
      <c r="Z5" s="77">
        <v>2014</v>
      </c>
      <c r="AA5" s="77">
        <v>2015</v>
      </c>
      <c r="AB5" s="77">
        <v>2016</v>
      </c>
      <c r="AC5" s="77">
        <v>2017</v>
      </c>
      <c r="AD5" s="77">
        <v>2018</v>
      </c>
      <c r="AE5" s="77">
        <v>2019</v>
      </c>
    </row>
    <row r="6" spans="1:31" x14ac:dyDescent="0.2">
      <c r="A6" s="36" t="s">
        <v>29</v>
      </c>
      <c r="B6" s="38">
        <v>48</v>
      </c>
      <c r="C6" s="38">
        <v>21</v>
      </c>
      <c r="D6" s="38">
        <v>52</v>
      </c>
      <c r="E6" s="38">
        <v>26</v>
      </c>
      <c r="F6" s="38">
        <v>25</v>
      </c>
      <c r="G6" s="38">
        <v>39</v>
      </c>
      <c r="H6" s="38">
        <v>52</v>
      </c>
      <c r="I6" s="38">
        <v>47</v>
      </c>
      <c r="J6" s="38">
        <v>47</v>
      </c>
      <c r="K6" s="38">
        <v>53</v>
      </c>
      <c r="L6" s="38">
        <v>43</v>
      </c>
      <c r="M6" s="38">
        <v>44</v>
      </c>
      <c r="N6" s="38">
        <v>45</v>
      </c>
      <c r="O6" s="38">
        <v>40</v>
      </c>
      <c r="P6">
        <v>37</v>
      </c>
      <c r="Q6" s="355">
        <v>49</v>
      </c>
      <c r="R6" s="350">
        <v>45</v>
      </c>
      <c r="S6" s="355">
        <v>53</v>
      </c>
      <c r="T6" s="355">
        <v>51</v>
      </c>
      <c r="U6" s="355">
        <v>50</v>
      </c>
      <c r="V6" s="347">
        <v>47</v>
      </c>
      <c r="W6" s="347">
        <v>40</v>
      </c>
      <c r="X6" s="347">
        <v>53</v>
      </c>
      <c r="Y6" s="347">
        <v>51.408450704225352</v>
      </c>
      <c r="Z6" s="347">
        <v>48.344370860927157</v>
      </c>
      <c r="AA6" s="347">
        <v>53.383458646616546</v>
      </c>
      <c r="AB6" s="347">
        <v>58.333333333333336</v>
      </c>
      <c r="AC6" s="347">
        <v>48.854961832061065</v>
      </c>
      <c r="AD6" s="347">
        <v>60.317460317460316</v>
      </c>
      <c r="AE6" s="347">
        <v>55.725190839694662</v>
      </c>
    </row>
    <row r="7" spans="1:31" x14ac:dyDescent="0.2">
      <c r="A7" s="36" t="s">
        <v>30</v>
      </c>
      <c r="B7" s="38">
        <v>18</v>
      </c>
      <c r="C7" s="38">
        <v>32</v>
      </c>
      <c r="D7" s="38">
        <v>27</v>
      </c>
      <c r="E7" s="38">
        <v>23</v>
      </c>
      <c r="F7" s="38">
        <v>36</v>
      </c>
      <c r="G7" s="38">
        <v>29</v>
      </c>
      <c r="H7" s="38">
        <v>31</v>
      </c>
      <c r="I7" s="38">
        <v>44</v>
      </c>
      <c r="J7" s="38">
        <v>33</v>
      </c>
      <c r="K7" s="38">
        <v>46</v>
      </c>
      <c r="L7" s="38">
        <v>38</v>
      </c>
      <c r="M7" s="38">
        <v>37</v>
      </c>
      <c r="N7" s="38">
        <v>48</v>
      </c>
      <c r="O7" s="38">
        <v>42</v>
      </c>
      <c r="P7">
        <v>49</v>
      </c>
      <c r="Q7" s="355">
        <v>49</v>
      </c>
      <c r="R7" s="350">
        <v>41</v>
      </c>
      <c r="S7" s="355">
        <v>52</v>
      </c>
      <c r="T7" s="355">
        <v>50</v>
      </c>
      <c r="U7" s="355">
        <v>45</v>
      </c>
      <c r="V7" s="347">
        <v>51</v>
      </c>
      <c r="W7" s="347">
        <v>52</v>
      </c>
      <c r="X7" s="347">
        <v>56</v>
      </c>
      <c r="Y7" s="347">
        <v>55.555555555555557</v>
      </c>
      <c r="Z7" s="347">
        <v>59.450171821305844</v>
      </c>
      <c r="AA7" s="347">
        <v>61.607142857142861</v>
      </c>
      <c r="AB7" s="347">
        <v>52.20125786163522</v>
      </c>
      <c r="AC7" s="347">
        <v>59.46843853820598</v>
      </c>
      <c r="AD7" s="347">
        <v>57.303370786516851</v>
      </c>
      <c r="AE7" s="347">
        <v>56.857142857142861</v>
      </c>
    </row>
    <row r="8" spans="1:31" x14ac:dyDescent="0.2">
      <c r="A8" s="356" t="s">
        <v>76</v>
      </c>
      <c r="B8" s="38">
        <v>17</v>
      </c>
      <c r="C8" s="38">
        <v>26</v>
      </c>
      <c r="D8" s="38">
        <v>23</v>
      </c>
      <c r="E8" s="38">
        <v>21</v>
      </c>
      <c r="F8" s="38">
        <v>30</v>
      </c>
      <c r="G8" s="38">
        <v>27</v>
      </c>
      <c r="H8" s="38">
        <v>32</v>
      </c>
      <c r="I8" s="38">
        <v>28</v>
      </c>
      <c r="J8" s="38">
        <v>31</v>
      </c>
      <c r="K8" s="38">
        <v>37</v>
      </c>
      <c r="L8" s="38">
        <v>34</v>
      </c>
      <c r="M8" s="38">
        <v>32</v>
      </c>
      <c r="N8" s="38">
        <v>38</v>
      </c>
      <c r="O8" s="38">
        <v>36</v>
      </c>
      <c r="P8">
        <v>34</v>
      </c>
      <c r="Q8" s="355">
        <v>30</v>
      </c>
      <c r="R8" s="350">
        <v>30</v>
      </c>
      <c r="S8" s="355">
        <v>33</v>
      </c>
      <c r="T8" s="355">
        <v>37</v>
      </c>
      <c r="U8" s="355">
        <v>38</v>
      </c>
      <c r="V8" s="347">
        <v>34</v>
      </c>
      <c r="W8" s="347">
        <v>38</v>
      </c>
      <c r="X8" s="347">
        <v>42</v>
      </c>
      <c r="Y8" s="347">
        <v>36.666666666666664</v>
      </c>
      <c r="Z8" s="347">
        <v>41.666666666666671</v>
      </c>
      <c r="AA8" s="347">
        <v>37.421383647798741</v>
      </c>
      <c r="AB8" s="347">
        <v>37.037037037037038</v>
      </c>
      <c r="AC8" s="347">
        <v>39.411764705882355</v>
      </c>
      <c r="AD8" s="347">
        <v>39.057239057239059</v>
      </c>
      <c r="AE8" s="347">
        <v>39.805825242718448</v>
      </c>
    </row>
    <row r="9" spans="1:31" x14ac:dyDescent="0.2">
      <c r="A9" s="36" t="s">
        <v>31</v>
      </c>
      <c r="B9" s="38">
        <v>2</v>
      </c>
      <c r="C9" s="38">
        <v>7</v>
      </c>
      <c r="D9" s="38">
        <v>10</v>
      </c>
      <c r="E9" s="38">
        <v>15</v>
      </c>
      <c r="F9" s="38">
        <v>20</v>
      </c>
      <c r="G9" s="38">
        <v>21</v>
      </c>
      <c r="H9" s="38">
        <v>24</v>
      </c>
      <c r="I9" s="38">
        <v>14</v>
      </c>
      <c r="J9" s="38">
        <v>18</v>
      </c>
      <c r="K9" s="38">
        <v>21</v>
      </c>
      <c r="L9" s="38">
        <v>14</v>
      </c>
      <c r="M9" s="38">
        <v>15</v>
      </c>
      <c r="N9" s="38">
        <v>16</v>
      </c>
      <c r="O9" s="38">
        <v>20</v>
      </c>
      <c r="P9">
        <v>24</v>
      </c>
      <c r="Q9" s="355">
        <v>18</v>
      </c>
      <c r="R9" s="350">
        <v>13</v>
      </c>
      <c r="S9" s="355">
        <v>20</v>
      </c>
      <c r="T9" s="355">
        <v>21</v>
      </c>
      <c r="U9" s="355">
        <v>30</v>
      </c>
      <c r="V9" s="347">
        <v>21</v>
      </c>
      <c r="W9" s="347">
        <v>25</v>
      </c>
      <c r="X9" s="347">
        <v>20</v>
      </c>
      <c r="Y9" s="347">
        <v>23.316062176165804</v>
      </c>
      <c r="Z9" s="347">
        <v>27.044025157232703</v>
      </c>
      <c r="AA9" s="347">
        <v>28.823529411764703</v>
      </c>
      <c r="AB9" s="347">
        <v>19.553072625698324</v>
      </c>
      <c r="AC9" s="347">
        <v>29.35323383084577</v>
      </c>
      <c r="AD9" s="347">
        <v>25.490196078431371</v>
      </c>
      <c r="AE9" s="347">
        <v>26.053639846743295</v>
      </c>
    </row>
    <row r="10" spans="1:31" x14ac:dyDescent="0.2">
      <c r="A10" s="356" t="s">
        <v>77</v>
      </c>
      <c r="B10" s="38">
        <v>20</v>
      </c>
      <c r="C10" s="38">
        <v>30</v>
      </c>
      <c r="D10" s="38">
        <v>19</v>
      </c>
      <c r="E10" s="38">
        <v>38</v>
      </c>
      <c r="F10" s="38">
        <v>29</v>
      </c>
      <c r="G10" s="38">
        <v>38</v>
      </c>
      <c r="H10" s="38">
        <v>35</v>
      </c>
      <c r="I10" s="38">
        <v>36</v>
      </c>
      <c r="J10" s="38">
        <v>35</v>
      </c>
      <c r="K10" s="38">
        <v>39</v>
      </c>
      <c r="L10" s="38">
        <v>49</v>
      </c>
      <c r="M10" s="38">
        <v>38</v>
      </c>
      <c r="N10" s="38">
        <v>50</v>
      </c>
      <c r="O10" s="38">
        <v>48</v>
      </c>
      <c r="P10">
        <v>42</v>
      </c>
      <c r="Q10" s="355">
        <v>48</v>
      </c>
      <c r="R10" s="350">
        <v>52</v>
      </c>
      <c r="S10" s="355">
        <v>59</v>
      </c>
      <c r="T10" s="355">
        <v>55</v>
      </c>
      <c r="U10" s="355">
        <v>53</v>
      </c>
      <c r="V10" s="347">
        <v>58</v>
      </c>
      <c r="W10" s="347">
        <v>58</v>
      </c>
      <c r="X10" s="347">
        <v>62</v>
      </c>
      <c r="Y10" s="347">
        <v>58.350515463917532</v>
      </c>
      <c r="Z10" s="347">
        <v>60</v>
      </c>
      <c r="AA10" s="347">
        <v>64.733178654292345</v>
      </c>
      <c r="AB10" s="347">
        <v>59.027777777777779</v>
      </c>
      <c r="AC10" s="347">
        <v>61.0062893081761</v>
      </c>
      <c r="AD10" s="347">
        <v>61.80698151950719</v>
      </c>
      <c r="AE10" s="347">
        <v>63.502109704641349</v>
      </c>
    </row>
    <row r="11" spans="1:31" x14ac:dyDescent="0.2">
      <c r="A11" s="356" t="s">
        <v>79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Q11" s="355"/>
      <c r="R11" s="350"/>
      <c r="S11" s="355"/>
      <c r="T11" s="355"/>
      <c r="U11" s="355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</row>
    <row r="12" spans="1:31" x14ac:dyDescent="0.2">
      <c r="A12" s="36" t="s">
        <v>49</v>
      </c>
      <c r="B12" s="38">
        <v>24</v>
      </c>
      <c r="C12" s="38">
        <v>36</v>
      </c>
      <c r="D12" s="38">
        <v>20</v>
      </c>
      <c r="E12" s="38">
        <v>46</v>
      </c>
      <c r="F12" s="38">
        <v>27</v>
      </c>
      <c r="G12" s="38">
        <v>51</v>
      </c>
      <c r="H12" s="38">
        <v>59</v>
      </c>
      <c r="I12" s="38">
        <v>44</v>
      </c>
      <c r="J12" s="38">
        <v>32</v>
      </c>
      <c r="K12" s="38">
        <v>42</v>
      </c>
      <c r="L12" s="38">
        <v>38</v>
      </c>
      <c r="M12" s="38">
        <v>43</v>
      </c>
      <c r="N12" s="38">
        <v>49</v>
      </c>
      <c r="O12" s="38">
        <v>51</v>
      </c>
      <c r="P12">
        <v>63</v>
      </c>
      <c r="Q12" s="357">
        <v>61</v>
      </c>
      <c r="R12" s="358">
        <v>48</v>
      </c>
      <c r="S12" s="357">
        <v>43</v>
      </c>
      <c r="T12" s="357">
        <v>48</v>
      </c>
      <c r="U12" s="357">
        <v>56</v>
      </c>
      <c r="V12" s="359">
        <v>61</v>
      </c>
      <c r="W12" s="359">
        <v>55</v>
      </c>
      <c r="X12" s="359">
        <v>45</v>
      </c>
      <c r="Y12" s="359">
        <v>47.692307692307693</v>
      </c>
      <c r="Z12" s="347">
        <v>53.703703703703709</v>
      </c>
      <c r="AA12" s="347">
        <v>64.583333333333343</v>
      </c>
      <c r="AB12" s="347">
        <v>57.499999999999993</v>
      </c>
      <c r="AC12" s="347">
        <v>53.488372093023251</v>
      </c>
      <c r="AD12" s="347">
        <v>46.511627906976742</v>
      </c>
      <c r="AE12" s="347">
        <v>44.827586206896555</v>
      </c>
    </row>
    <row r="13" spans="1:31" s="35" customFormat="1" x14ac:dyDescent="0.2">
      <c r="A13" s="37" t="s">
        <v>7</v>
      </c>
      <c r="B13" s="39">
        <v>17</v>
      </c>
      <c r="C13" s="39">
        <v>25</v>
      </c>
      <c r="D13" s="39">
        <v>21</v>
      </c>
      <c r="E13" s="39">
        <v>25</v>
      </c>
      <c r="F13" s="39">
        <v>28</v>
      </c>
      <c r="G13" s="39">
        <v>31</v>
      </c>
      <c r="H13" s="39">
        <v>34</v>
      </c>
      <c r="I13" s="39">
        <v>32</v>
      </c>
      <c r="J13" s="39">
        <v>32</v>
      </c>
      <c r="K13" s="39">
        <v>38</v>
      </c>
      <c r="L13" s="39">
        <v>35</v>
      </c>
      <c r="M13" s="39">
        <v>33</v>
      </c>
      <c r="N13" s="39">
        <v>40</v>
      </c>
      <c r="O13" s="39">
        <v>39</v>
      </c>
      <c r="P13" s="39">
        <v>39</v>
      </c>
      <c r="Q13" s="55">
        <v>40</v>
      </c>
      <c r="R13" s="56">
        <v>38</v>
      </c>
      <c r="S13" s="55">
        <v>45</v>
      </c>
      <c r="T13" s="55">
        <v>45</v>
      </c>
      <c r="U13" s="55">
        <v>45</v>
      </c>
      <c r="V13" s="86">
        <v>46</v>
      </c>
      <c r="W13" s="86">
        <v>46</v>
      </c>
      <c r="X13" s="86">
        <v>49</v>
      </c>
      <c r="Y13" s="86">
        <v>47.178477690288709</v>
      </c>
      <c r="Z13" s="86">
        <v>50.414364640883981</v>
      </c>
      <c r="AA13" s="86">
        <v>52.646239554317553</v>
      </c>
      <c r="AB13" s="360">
        <v>47.730496453900713</v>
      </c>
      <c r="AC13" s="360">
        <v>50.234427327528465</v>
      </c>
      <c r="AD13" s="360">
        <v>50</v>
      </c>
      <c r="AE13" s="360">
        <v>49.905243209096653</v>
      </c>
    </row>
    <row r="15" spans="1:31" x14ac:dyDescent="0.2">
      <c r="A15" s="10" t="s">
        <v>101</v>
      </c>
    </row>
  </sheetData>
  <phoneticPr fontId="23" type="noConversion"/>
  <pageMargins left="0.28000000000000003" right="0.34" top="0.984251969" bottom="0.984251969" header="0.5" footer="0.5"/>
  <pageSetup paperSize="9" scale="96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0"/>
  <sheetViews>
    <sheetView showGridLines="0" tabSelected="1" workbookViewId="0">
      <selection activeCell="A3" sqref="A3"/>
    </sheetView>
  </sheetViews>
  <sheetFormatPr baseColWidth="10" defaultRowHeight="12.75" x14ac:dyDescent="0.2"/>
  <cols>
    <col min="1" max="1" width="11.42578125" style="20"/>
    <col min="2" max="6" width="16.140625" style="20" customWidth="1"/>
    <col min="7" max="7" width="18" style="20" customWidth="1"/>
    <col min="8" max="16384" width="11.42578125" style="20"/>
  </cols>
  <sheetData>
    <row r="1" spans="1:7" x14ac:dyDescent="0.2">
      <c r="A1" s="50" t="s">
        <v>165</v>
      </c>
      <c r="B1" s="94"/>
      <c r="C1" s="94"/>
    </row>
    <row r="2" spans="1:7" ht="18" x14ac:dyDescent="0.25">
      <c r="A2" s="1" t="s">
        <v>45</v>
      </c>
      <c r="B2" s="1"/>
      <c r="C2" s="1"/>
      <c r="D2" s="1"/>
      <c r="E2" s="1"/>
      <c r="F2" s="95"/>
      <c r="G2" s="96"/>
    </row>
    <row r="3" spans="1:7" ht="15.75" x14ac:dyDescent="0.25">
      <c r="A3" s="151" t="s">
        <v>166</v>
      </c>
      <c r="B3" s="152"/>
      <c r="C3" s="152"/>
      <c r="D3" s="152"/>
      <c r="E3" s="153"/>
      <c r="F3" s="154"/>
      <c r="G3" s="155"/>
    </row>
    <row r="4" spans="1:7" s="29" customFormat="1" ht="15.75" x14ac:dyDescent="0.25">
      <c r="A4" s="156" t="s">
        <v>164</v>
      </c>
      <c r="B4" s="97"/>
      <c r="C4" s="97"/>
      <c r="D4" s="97"/>
      <c r="E4" s="97"/>
      <c r="F4" s="97"/>
      <c r="G4" s="157"/>
    </row>
    <row r="5" spans="1:7" s="29" customFormat="1" ht="15.75" x14ac:dyDescent="0.25">
      <c r="A5" s="158"/>
      <c r="B5" s="98"/>
      <c r="C5" s="98"/>
      <c r="D5" s="98"/>
      <c r="E5" s="98"/>
      <c r="F5" s="98"/>
      <c r="G5" s="159"/>
    </row>
    <row r="6" spans="1:7" ht="14.25" x14ac:dyDescent="0.2">
      <c r="A6" s="160"/>
      <c r="B6" s="293" t="s">
        <v>58</v>
      </c>
      <c r="C6" s="294"/>
      <c r="D6" s="294"/>
      <c r="E6" s="295" t="s">
        <v>61</v>
      </c>
      <c r="F6" s="296"/>
      <c r="G6" s="297"/>
    </row>
    <row r="7" spans="1:7" ht="14.25" x14ac:dyDescent="0.2">
      <c r="A7" s="160"/>
      <c r="B7" s="99"/>
      <c r="C7" s="100" t="s">
        <v>59</v>
      </c>
      <c r="D7" s="101" t="s">
        <v>46</v>
      </c>
      <c r="E7" s="102"/>
      <c r="F7" s="100" t="s">
        <v>59</v>
      </c>
      <c r="G7" s="161" t="s">
        <v>63</v>
      </c>
    </row>
    <row r="8" spans="1:7" ht="14.25" x14ac:dyDescent="0.2">
      <c r="A8" s="160"/>
      <c r="B8" s="103"/>
      <c r="C8" s="104" t="s">
        <v>62</v>
      </c>
      <c r="D8" s="161"/>
      <c r="E8" s="102"/>
      <c r="F8" s="100" t="s">
        <v>62</v>
      </c>
      <c r="G8" s="161" t="s">
        <v>64</v>
      </c>
    </row>
    <row r="9" spans="1:7" ht="16.5" x14ac:dyDescent="0.2">
      <c r="A9" s="160" t="s">
        <v>43</v>
      </c>
      <c r="B9" s="308" t="s">
        <v>7</v>
      </c>
      <c r="C9" s="309" t="s">
        <v>60</v>
      </c>
      <c r="D9" s="310"/>
      <c r="E9" s="102" t="s">
        <v>7</v>
      </c>
      <c r="F9" s="104" t="s">
        <v>104</v>
      </c>
      <c r="G9" s="162" t="s">
        <v>65</v>
      </c>
    </row>
    <row r="10" spans="1:7" x14ac:dyDescent="0.2">
      <c r="A10" s="163">
        <v>1970</v>
      </c>
      <c r="B10" s="301">
        <f t="shared" ref="B10:B40" si="0">SUM(C10:D10)</f>
        <v>48732</v>
      </c>
      <c r="C10" s="301">
        <v>30165</v>
      </c>
      <c r="D10" s="302">
        <v>18567</v>
      </c>
      <c r="E10" s="150" t="s">
        <v>26</v>
      </c>
      <c r="F10" s="149">
        <v>2604</v>
      </c>
      <c r="G10" s="164" t="s">
        <v>26</v>
      </c>
    </row>
    <row r="11" spans="1:7" x14ac:dyDescent="0.2">
      <c r="A11" s="165">
        <v>1971</v>
      </c>
      <c r="B11" s="301">
        <f t="shared" si="0"/>
        <v>53382</v>
      </c>
      <c r="C11" s="301">
        <v>32860</v>
      </c>
      <c r="D11" s="302">
        <v>20522</v>
      </c>
      <c r="E11" s="106" t="s">
        <v>26</v>
      </c>
      <c r="F11" s="105">
        <v>2687</v>
      </c>
      <c r="G11" s="166" t="s">
        <v>26</v>
      </c>
    </row>
    <row r="12" spans="1:7" x14ac:dyDescent="0.2">
      <c r="A12" s="165">
        <v>1972</v>
      </c>
      <c r="B12" s="301">
        <f t="shared" si="0"/>
        <v>58251</v>
      </c>
      <c r="C12" s="301">
        <v>35420</v>
      </c>
      <c r="D12" s="302">
        <v>22831</v>
      </c>
      <c r="E12" s="106" t="s">
        <v>26</v>
      </c>
      <c r="F12" s="105">
        <v>2895</v>
      </c>
      <c r="G12" s="166" t="s">
        <v>26</v>
      </c>
    </row>
    <row r="13" spans="1:7" x14ac:dyDescent="0.2">
      <c r="A13" s="165">
        <v>1973</v>
      </c>
      <c r="B13" s="301">
        <f t="shared" si="0"/>
        <v>63228</v>
      </c>
      <c r="C13" s="301">
        <v>37284</v>
      </c>
      <c r="D13" s="302">
        <v>25944</v>
      </c>
      <c r="E13" s="106" t="s">
        <v>26</v>
      </c>
      <c r="F13" s="105">
        <v>2988</v>
      </c>
      <c r="G13" s="166" t="s">
        <v>26</v>
      </c>
    </row>
    <row r="14" spans="1:7" x14ac:dyDescent="0.2">
      <c r="A14" s="165">
        <v>1974</v>
      </c>
      <c r="B14" s="301">
        <f t="shared" si="0"/>
        <v>64469</v>
      </c>
      <c r="C14" s="301">
        <v>39155</v>
      </c>
      <c r="D14" s="302">
        <v>25314</v>
      </c>
      <c r="E14" s="106" t="s">
        <v>26</v>
      </c>
      <c r="F14" s="105">
        <v>3059</v>
      </c>
      <c r="G14" s="166" t="s">
        <v>26</v>
      </c>
    </row>
    <row r="15" spans="1:7" x14ac:dyDescent="0.2">
      <c r="A15" s="165">
        <v>1975</v>
      </c>
      <c r="B15" s="301">
        <f t="shared" si="0"/>
        <v>66628</v>
      </c>
      <c r="C15" s="301">
        <v>40774</v>
      </c>
      <c r="D15" s="302">
        <v>25854</v>
      </c>
      <c r="E15" s="106" t="s">
        <v>26</v>
      </c>
      <c r="F15" s="105">
        <v>2914</v>
      </c>
      <c r="G15" s="166" t="s">
        <v>26</v>
      </c>
    </row>
    <row r="16" spans="1:7" x14ac:dyDescent="0.2">
      <c r="A16" s="165">
        <v>1976</v>
      </c>
      <c r="B16" s="301">
        <f t="shared" si="0"/>
        <v>67595</v>
      </c>
      <c r="C16" s="301">
        <v>40614</v>
      </c>
      <c r="D16" s="302">
        <v>26981</v>
      </c>
      <c r="E16" s="106" t="s">
        <v>26</v>
      </c>
      <c r="F16" s="105">
        <v>3330</v>
      </c>
      <c r="G16" s="166" t="s">
        <v>26</v>
      </c>
    </row>
    <row r="17" spans="1:7" x14ac:dyDescent="0.2">
      <c r="A17" s="167">
        <v>1977</v>
      </c>
      <c r="B17" s="107">
        <f t="shared" si="0"/>
        <v>66710</v>
      </c>
      <c r="C17" s="107">
        <v>39306</v>
      </c>
      <c r="D17" s="108">
        <v>27404</v>
      </c>
      <c r="E17" s="106" t="s">
        <v>26</v>
      </c>
      <c r="F17" s="107">
        <v>3269</v>
      </c>
      <c r="G17" s="166" t="s">
        <v>26</v>
      </c>
    </row>
    <row r="18" spans="1:7" x14ac:dyDescent="0.2">
      <c r="A18" s="168">
        <v>1978</v>
      </c>
      <c r="B18" s="303">
        <f t="shared" si="0"/>
        <v>68615</v>
      </c>
      <c r="C18" s="303">
        <v>39538</v>
      </c>
      <c r="D18" s="304">
        <v>29077</v>
      </c>
      <c r="E18" s="106" t="s">
        <v>26</v>
      </c>
      <c r="F18" s="109">
        <v>3316</v>
      </c>
      <c r="G18" s="166" t="s">
        <v>26</v>
      </c>
    </row>
    <row r="19" spans="1:7" x14ac:dyDescent="0.2">
      <c r="A19" s="169">
        <v>1979</v>
      </c>
      <c r="B19" s="303">
        <f t="shared" si="0"/>
        <v>72052</v>
      </c>
      <c r="C19" s="303">
        <v>40643</v>
      </c>
      <c r="D19" s="304">
        <v>31409</v>
      </c>
      <c r="E19" s="106" t="s">
        <v>26</v>
      </c>
      <c r="F19" s="109">
        <v>3353</v>
      </c>
      <c r="G19" s="166" t="s">
        <v>26</v>
      </c>
    </row>
    <row r="20" spans="1:7" x14ac:dyDescent="0.2">
      <c r="A20" s="170">
        <v>1980</v>
      </c>
      <c r="B20" s="303">
        <f t="shared" si="0"/>
        <v>73856</v>
      </c>
      <c r="C20" s="303">
        <v>40620</v>
      </c>
      <c r="D20" s="304">
        <v>33236</v>
      </c>
      <c r="E20" s="106" t="s">
        <v>26</v>
      </c>
      <c r="F20" s="110">
        <v>3462</v>
      </c>
      <c r="G20" s="166" t="s">
        <v>26</v>
      </c>
    </row>
    <row r="21" spans="1:7" x14ac:dyDescent="0.2">
      <c r="A21" s="170">
        <v>1981</v>
      </c>
      <c r="B21" s="303">
        <f t="shared" si="0"/>
        <v>81606</v>
      </c>
      <c r="C21" s="303">
        <v>39827</v>
      </c>
      <c r="D21" s="304">
        <v>41779</v>
      </c>
      <c r="E21" s="106" t="s">
        <v>26</v>
      </c>
      <c r="F21" s="110">
        <v>3567</v>
      </c>
      <c r="G21" s="166" t="s">
        <v>26</v>
      </c>
    </row>
    <row r="22" spans="1:7" x14ac:dyDescent="0.2">
      <c r="A22" s="171">
        <v>1982</v>
      </c>
      <c r="B22" s="303">
        <f t="shared" si="0"/>
        <v>88008</v>
      </c>
      <c r="C22" s="303">
        <v>41002</v>
      </c>
      <c r="D22" s="305">
        <v>47006</v>
      </c>
      <c r="E22" s="106" t="s">
        <v>26</v>
      </c>
      <c r="F22" s="109">
        <v>3547</v>
      </c>
      <c r="G22" s="166" t="s">
        <v>26</v>
      </c>
    </row>
    <row r="23" spans="1:7" x14ac:dyDescent="0.2">
      <c r="A23" s="172">
        <v>1983</v>
      </c>
      <c r="B23" s="303">
        <f t="shared" si="0"/>
        <v>90381</v>
      </c>
      <c r="C23" s="303">
        <v>41367</v>
      </c>
      <c r="D23" s="305">
        <v>49014</v>
      </c>
      <c r="E23" s="106" t="s">
        <v>26</v>
      </c>
      <c r="F23" s="109">
        <v>3450</v>
      </c>
      <c r="G23" s="166" t="s">
        <v>26</v>
      </c>
    </row>
    <row r="24" spans="1:7" x14ac:dyDescent="0.2">
      <c r="A24" s="173">
        <v>1984</v>
      </c>
      <c r="B24" s="303">
        <f t="shared" si="0"/>
        <v>93535</v>
      </c>
      <c r="C24" s="303">
        <v>42373</v>
      </c>
      <c r="D24" s="305">
        <v>51162</v>
      </c>
      <c r="E24" s="106" t="s">
        <v>26</v>
      </c>
      <c r="F24" s="109">
        <v>3293</v>
      </c>
      <c r="G24" s="166" t="s">
        <v>26</v>
      </c>
    </row>
    <row r="25" spans="1:7" x14ac:dyDescent="0.2">
      <c r="A25" s="171">
        <v>1985</v>
      </c>
      <c r="B25" s="303">
        <f t="shared" si="0"/>
        <v>93559</v>
      </c>
      <c r="C25" s="303">
        <v>41658</v>
      </c>
      <c r="D25" s="305">
        <v>51901</v>
      </c>
      <c r="E25" s="112">
        <v>3576</v>
      </c>
      <c r="F25" s="109">
        <v>3574</v>
      </c>
      <c r="G25" s="166">
        <v>2</v>
      </c>
    </row>
    <row r="26" spans="1:7" x14ac:dyDescent="0.2">
      <c r="A26" s="174">
        <v>1986</v>
      </c>
      <c r="B26" s="303">
        <f t="shared" si="0"/>
        <v>101187</v>
      </c>
      <c r="C26" s="91">
        <v>42463</v>
      </c>
      <c r="D26" s="113">
        <v>58724</v>
      </c>
      <c r="E26" s="112">
        <v>3339</v>
      </c>
      <c r="F26" s="114">
        <v>3337</v>
      </c>
      <c r="G26" s="166">
        <v>2</v>
      </c>
    </row>
    <row r="27" spans="1:7" x14ac:dyDescent="0.2">
      <c r="A27" s="165">
        <v>1987</v>
      </c>
      <c r="B27" s="303">
        <f t="shared" si="0"/>
        <v>103129</v>
      </c>
      <c r="C27" s="301">
        <v>43627</v>
      </c>
      <c r="D27" s="306">
        <v>59502</v>
      </c>
      <c r="E27" s="112">
        <v>3472</v>
      </c>
      <c r="F27" s="105">
        <v>3422</v>
      </c>
      <c r="G27" s="166">
        <v>50</v>
      </c>
    </row>
    <row r="28" spans="1:7" x14ac:dyDescent="0.2">
      <c r="A28" s="165">
        <v>1988</v>
      </c>
      <c r="B28" s="303">
        <f t="shared" si="0"/>
        <v>109346</v>
      </c>
      <c r="C28" s="301">
        <v>47311</v>
      </c>
      <c r="D28" s="302">
        <v>62035</v>
      </c>
      <c r="E28" s="112">
        <v>3670</v>
      </c>
      <c r="F28" s="105">
        <v>3575</v>
      </c>
      <c r="G28" s="166">
        <v>95</v>
      </c>
    </row>
    <row r="29" spans="1:7" x14ac:dyDescent="0.2">
      <c r="A29" s="165">
        <v>1989</v>
      </c>
      <c r="B29" s="303">
        <f t="shared" si="0"/>
        <v>123653</v>
      </c>
      <c r="C29" s="301">
        <v>56169</v>
      </c>
      <c r="D29" s="302">
        <v>67484</v>
      </c>
      <c r="E29" s="112">
        <v>3698</v>
      </c>
      <c r="F29" s="105">
        <v>3582</v>
      </c>
      <c r="G29" s="166">
        <v>116</v>
      </c>
    </row>
    <row r="30" spans="1:7" x14ac:dyDescent="0.2">
      <c r="A30" s="165">
        <v>1990</v>
      </c>
      <c r="B30" s="303">
        <f t="shared" si="0"/>
        <v>132760</v>
      </c>
      <c r="C30" s="301">
        <v>62734</v>
      </c>
      <c r="D30" s="302">
        <v>70026</v>
      </c>
      <c r="E30" s="112">
        <v>3796</v>
      </c>
      <c r="F30" s="105">
        <v>3626</v>
      </c>
      <c r="G30" s="166">
        <v>170</v>
      </c>
    </row>
    <row r="31" spans="1:7" x14ac:dyDescent="0.2">
      <c r="A31" s="165">
        <v>1991</v>
      </c>
      <c r="B31" s="303">
        <f t="shared" si="0"/>
        <v>142882</v>
      </c>
      <c r="C31" s="301">
        <v>67372</v>
      </c>
      <c r="D31" s="302">
        <v>75510</v>
      </c>
      <c r="E31" s="112">
        <v>4313</v>
      </c>
      <c r="F31" s="105">
        <v>4136</v>
      </c>
      <c r="G31" s="166">
        <v>177</v>
      </c>
    </row>
    <row r="32" spans="1:7" x14ac:dyDescent="0.2">
      <c r="A32" s="165">
        <v>1992</v>
      </c>
      <c r="B32" s="303">
        <f t="shared" si="0"/>
        <v>155643</v>
      </c>
      <c r="C32" s="301">
        <v>72909</v>
      </c>
      <c r="D32" s="302">
        <v>82734</v>
      </c>
      <c r="E32" s="112">
        <v>4792</v>
      </c>
      <c r="F32" s="105">
        <v>4463</v>
      </c>
      <c r="G32" s="166">
        <v>329</v>
      </c>
    </row>
    <row r="33" spans="1:8" x14ac:dyDescent="0.2">
      <c r="A33" s="165">
        <v>1993</v>
      </c>
      <c r="B33" s="303">
        <f t="shared" si="0"/>
        <v>165942</v>
      </c>
      <c r="C33" s="301">
        <v>77027</v>
      </c>
      <c r="D33" s="302">
        <v>88915</v>
      </c>
      <c r="E33" s="112">
        <v>5130</v>
      </c>
      <c r="F33" s="105">
        <v>4786</v>
      </c>
      <c r="G33" s="166">
        <v>344</v>
      </c>
    </row>
    <row r="34" spans="1:8" s="246" customFormat="1" x14ac:dyDescent="0.2">
      <c r="A34" s="247">
        <v>1994</v>
      </c>
      <c r="B34" s="303">
        <f t="shared" si="0"/>
        <v>169306</v>
      </c>
      <c r="C34" s="301">
        <v>79509</v>
      </c>
      <c r="D34" s="302">
        <v>89797</v>
      </c>
      <c r="E34" s="248">
        <v>5654</v>
      </c>
      <c r="F34" s="248">
        <v>5190</v>
      </c>
      <c r="G34" s="249">
        <v>464</v>
      </c>
    </row>
    <row r="35" spans="1:8" x14ac:dyDescent="0.2">
      <c r="A35" s="167">
        <v>1995</v>
      </c>
      <c r="B35" s="303">
        <f t="shared" si="0"/>
        <v>176745</v>
      </c>
      <c r="C35" s="107">
        <v>82957</v>
      </c>
      <c r="D35" s="108">
        <v>93788</v>
      </c>
      <c r="E35" s="251">
        <v>6144</v>
      </c>
      <c r="F35" s="252">
        <v>5631</v>
      </c>
      <c r="G35" s="253">
        <v>513</v>
      </c>
    </row>
    <row r="36" spans="1:8" x14ac:dyDescent="0.2">
      <c r="A36" s="168">
        <v>1996</v>
      </c>
      <c r="B36" s="303">
        <f t="shared" si="0"/>
        <v>181741</v>
      </c>
      <c r="C36" s="303">
        <v>84955</v>
      </c>
      <c r="D36" s="304">
        <v>96786</v>
      </c>
      <c r="E36" s="251">
        <v>6569</v>
      </c>
      <c r="F36" s="254">
        <v>5981</v>
      </c>
      <c r="G36" s="255">
        <v>588</v>
      </c>
    </row>
    <row r="37" spans="1:8" x14ac:dyDescent="0.2">
      <c r="A37" s="169">
        <v>1997</v>
      </c>
      <c r="B37" s="303">
        <f t="shared" si="0"/>
        <v>180741</v>
      </c>
      <c r="C37" s="303">
        <v>83484</v>
      </c>
      <c r="D37" s="304">
        <v>97257</v>
      </c>
      <c r="E37" s="256">
        <v>6693</v>
      </c>
      <c r="F37" s="257">
        <v>6195</v>
      </c>
      <c r="G37" s="258">
        <v>498</v>
      </c>
    </row>
    <row r="38" spans="1:8" x14ac:dyDescent="0.2">
      <c r="A38" s="170">
        <v>1998</v>
      </c>
      <c r="B38" s="303">
        <f t="shared" si="0"/>
        <v>184063</v>
      </c>
      <c r="C38" s="303">
        <v>81128</v>
      </c>
      <c r="D38" s="304">
        <v>102935</v>
      </c>
      <c r="E38" s="251">
        <v>6712</v>
      </c>
      <c r="F38" s="259">
        <v>6273</v>
      </c>
      <c r="G38" s="260">
        <v>439</v>
      </c>
    </row>
    <row r="39" spans="1:8" x14ac:dyDescent="0.2">
      <c r="A39" s="170">
        <v>1999</v>
      </c>
      <c r="B39" s="303">
        <f t="shared" si="0"/>
        <v>191150</v>
      </c>
      <c r="C39" s="303">
        <v>78966</v>
      </c>
      <c r="D39" s="304">
        <v>112184</v>
      </c>
      <c r="E39" s="251">
        <v>6941</v>
      </c>
      <c r="F39" s="259">
        <v>6526</v>
      </c>
      <c r="G39" s="260">
        <v>415</v>
      </c>
    </row>
    <row r="40" spans="1:8" x14ac:dyDescent="0.2">
      <c r="A40" s="171">
        <v>2000</v>
      </c>
      <c r="B40" s="303">
        <f t="shared" si="0"/>
        <v>190672</v>
      </c>
      <c r="C40" s="303">
        <v>81561</v>
      </c>
      <c r="D40" s="305">
        <v>109111</v>
      </c>
      <c r="E40" s="251">
        <v>7397</v>
      </c>
      <c r="F40" s="254">
        <v>6798</v>
      </c>
      <c r="G40" s="261">
        <v>599</v>
      </c>
    </row>
    <row r="41" spans="1:8" ht="14.25" x14ac:dyDescent="0.2">
      <c r="A41" s="172" t="s">
        <v>102</v>
      </c>
      <c r="B41" s="303">
        <v>193780</v>
      </c>
      <c r="C41" s="303">
        <v>76670</v>
      </c>
      <c r="D41" s="305">
        <v>116227</v>
      </c>
      <c r="E41" s="251">
        <v>6473</v>
      </c>
      <c r="F41" s="262" t="s">
        <v>103</v>
      </c>
      <c r="G41" s="263">
        <v>668</v>
      </c>
    </row>
    <row r="42" spans="1:8" x14ac:dyDescent="0.2">
      <c r="A42" s="173">
        <v>2002</v>
      </c>
      <c r="B42" s="303">
        <v>208693</v>
      </c>
      <c r="C42" s="303">
        <v>80555</v>
      </c>
      <c r="D42" s="305">
        <f>B42-C42</f>
        <v>128138</v>
      </c>
      <c r="E42" s="251">
        <v>7149</v>
      </c>
      <c r="F42" s="254">
        <v>6421</v>
      </c>
      <c r="G42" s="264">
        <v>728</v>
      </c>
    </row>
    <row r="43" spans="1:8" x14ac:dyDescent="0.2">
      <c r="A43" s="171">
        <v>2003</v>
      </c>
      <c r="B43" s="303">
        <v>209770</v>
      </c>
      <c r="C43" s="303">
        <v>79615</v>
      </c>
      <c r="D43" s="305">
        <f t="shared" ref="D43:D44" si="1">B43-C43</f>
        <v>130155</v>
      </c>
      <c r="E43" s="251">
        <v>7696</v>
      </c>
      <c r="F43" s="265">
        <v>6916</v>
      </c>
      <c r="G43" s="266">
        <v>780</v>
      </c>
    </row>
    <row r="44" spans="1:8" x14ac:dyDescent="0.2">
      <c r="A44" s="174">
        <v>2004</v>
      </c>
      <c r="B44" s="91">
        <v>211001</v>
      </c>
      <c r="C44" s="91">
        <v>80474</v>
      </c>
      <c r="D44" s="305">
        <f t="shared" si="1"/>
        <v>130527</v>
      </c>
      <c r="E44" s="251">
        <v>7574</v>
      </c>
      <c r="F44" s="267">
        <v>6640</v>
      </c>
      <c r="G44" s="268">
        <v>934</v>
      </c>
    </row>
    <row r="45" spans="1:8" x14ac:dyDescent="0.2">
      <c r="A45" s="175" t="s">
        <v>52</v>
      </c>
      <c r="B45" s="91">
        <v>211264</v>
      </c>
      <c r="C45" s="303">
        <v>88105</v>
      </c>
      <c r="D45" s="305">
        <v>123159</v>
      </c>
      <c r="E45" s="251">
        <v>8445</v>
      </c>
      <c r="F45" s="267">
        <v>7616</v>
      </c>
      <c r="G45" s="268">
        <v>829</v>
      </c>
      <c r="H45" s="126"/>
    </row>
    <row r="46" spans="1:8" x14ac:dyDescent="0.2">
      <c r="A46" s="174">
        <v>2006</v>
      </c>
      <c r="B46" s="91">
        <v>211229</v>
      </c>
      <c r="C46" s="303">
        <v>86366</v>
      </c>
      <c r="D46" s="305">
        <v>124863</v>
      </c>
      <c r="E46" s="269">
        <v>9005</v>
      </c>
      <c r="F46" s="269">
        <v>8124</v>
      </c>
      <c r="G46" s="270">
        <v>881</v>
      </c>
      <c r="H46" s="126"/>
    </row>
    <row r="47" spans="1:8" s="27" customFormat="1" ht="14.25" x14ac:dyDescent="0.2">
      <c r="A47" s="174" t="s">
        <v>105</v>
      </c>
      <c r="B47" s="91">
        <v>208263</v>
      </c>
      <c r="C47" s="303">
        <v>91146</v>
      </c>
      <c r="D47" s="305">
        <v>117092</v>
      </c>
      <c r="E47" s="269">
        <v>10129</v>
      </c>
      <c r="F47" s="269">
        <v>9152</v>
      </c>
      <c r="G47" s="270">
        <v>977</v>
      </c>
      <c r="H47" s="127"/>
    </row>
    <row r="48" spans="1:8" s="27" customFormat="1" x14ac:dyDescent="0.2">
      <c r="A48" s="174" t="s">
        <v>95</v>
      </c>
      <c r="B48" s="91">
        <v>214183</v>
      </c>
      <c r="C48" s="303">
        <v>111816</v>
      </c>
      <c r="D48" s="305">
        <v>102367</v>
      </c>
      <c r="E48" s="269">
        <v>9110</v>
      </c>
      <c r="F48" s="269">
        <v>8338</v>
      </c>
      <c r="G48" s="270">
        <v>772</v>
      </c>
      <c r="H48" s="215"/>
    </row>
    <row r="49" spans="1:21" s="27" customFormat="1" x14ac:dyDescent="0.2">
      <c r="A49" s="174" t="s">
        <v>93</v>
      </c>
      <c r="B49" s="91">
        <v>221614</v>
      </c>
      <c r="C49" s="303">
        <v>118093</v>
      </c>
      <c r="D49" s="305">
        <v>104827</v>
      </c>
      <c r="E49" s="269">
        <v>11062</v>
      </c>
      <c r="F49" s="269">
        <v>10183</v>
      </c>
      <c r="G49" s="270">
        <v>879</v>
      </c>
      <c r="H49" s="215"/>
    </row>
    <row r="50" spans="1:21" x14ac:dyDescent="0.2">
      <c r="A50" s="174" t="s">
        <v>110</v>
      </c>
      <c r="B50" s="91">
        <v>227741</v>
      </c>
      <c r="C50" s="303">
        <v>122276</v>
      </c>
      <c r="D50" s="307">
        <v>105471</v>
      </c>
      <c r="E50" s="269">
        <v>11566</v>
      </c>
      <c r="F50" s="269">
        <v>10430</v>
      </c>
      <c r="G50" s="270">
        <v>1136</v>
      </c>
      <c r="H50" s="216"/>
    </row>
    <row r="51" spans="1:21" x14ac:dyDescent="0.2">
      <c r="A51" s="174" t="s">
        <v>116</v>
      </c>
      <c r="B51" s="91">
        <f>C51+D51</f>
        <v>235840</v>
      </c>
      <c r="C51" s="303">
        <v>131711</v>
      </c>
      <c r="D51" s="307">
        <v>104129</v>
      </c>
      <c r="E51" s="269">
        <v>11912</v>
      </c>
      <c r="F51" s="269">
        <v>10774</v>
      </c>
      <c r="G51" s="270">
        <v>1138</v>
      </c>
      <c r="H51" s="216"/>
    </row>
    <row r="52" spans="1:21" x14ac:dyDescent="0.2">
      <c r="A52" s="174">
        <v>2012</v>
      </c>
      <c r="B52" s="91">
        <f>C52+D52</f>
        <v>245572</v>
      </c>
      <c r="C52" s="303">
        <v>133363</v>
      </c>
      <c r="D52" s="307">
        <v>112209</v>
      </c>
      <c r="E52" s="269">
        <v>12903</v>
      </c>
      <c r="F52" s="269">
        <v>11579</v>
      </c>
      <c r="G52" s="270">
        <v>1324</v>
      </c>
      <c r="H52" s="217"/>
    </row>
    <row r="53" spans="1:21" x14ac:dyDescent="0.2">
      <c r="A53" s="174">
        <v>2013</v>
      </c>
      <c r="B53" s="91">
        <f>C53+D53</f>
        <v>253317</v>
      </c>
      <c r="C53" s="303">
        <f>137416</f>
        <v>137416</v>
      </c>
      <c r="D53" s="307">
        <f>93440+22461</f>
        <v>115901</v>
      </c>
      <c r="E53" s="269">
        <v>13031</v>
      </c>
      <c r="F53" s="269">
        <v>11618</v>
      </c>
      <c r="G53" s="270">
        <v>1413</v>
      </c>
      <c r="H53" s="217"/>
    </row>
    <row r="54" spans="1:21" s="241" customFormat="1" x14ac:dyDescent="0.2">
      <c r="A54" s="174" t="s">
        <v>134</v>
      </c>
      <c r="B54" s="91">
        <v>255588</v>
      </c>
      <c r="C54" s="303">
        <v>139080</v>
      </c>
      <c r="D54" s="307">
        <v>116508</v>
      </c>
      <c r="E54" s="269">
        <v>14003</v>
      </c>
      <c r="F54" s="269">
        <v>12467</v>
      </c>
      <c r="G54" s="270">
        <v>1536</v>
      </c>
      <c r="H54" s="240"/>
    </row>
    <row r="55" spans="1:21" s="241" customFormat="1" x14ac:dyDescent="0.2">
      <c r="A55" s="174">
        <v>2015</v>
      </c>
      <c r="B55" s="91">
        <v>266428</v>
      </c>
      <c r="C55" s="303">
        <v>143283</v>
      </c>
      <c r="D55" s="307">
        <v>123145</v>
      </c>
      <c r="E55" s="269">
        <v>13945</v>
      </c>
      <c r="F55" s="269">
        <v>12208</v>
      </c>
      <c r="G55" s="270">
        <v>1737</v>
      </c>
      <c r="H55" s="240"/>
    </row>
    <row r="56" spans="1:21" s="241" customFormat="1" x14ac:dyDescent="0.2">
      <c r="A56" s="174" t="s">
        <v>153</v>
      </c>
      <c r="B56" s="91">
        <v>273227</v>
      </c>
      <c r="C56" s="303">
        <v>172882</v>
      </c>
      <c r="D56" s="307">
        <v>100345</v>
      </c>
      <c r="E56" s="269">
        <v>15230</v>
      </c>
      <c r="F56" s="269">
        <v>13740</v>
      </c>
      <c r="G56" s="270">
        <v>1490</v>
      </c>
      <c r="H56" s="240"/>
    </row>
    <row r="57" spans="1:21" s="242" customFormat="1" x14ac:dyDescent="0.2">
      <c r="A57" s="174" t="s">
        <v>154</v>
      </c>
      <c r="B57" s="91">
        <v>277637</v>
      </c>
      <c r="C57" s="303">
        <v>175588</v>
      </c>
      <c r="D57" s="307">
        <v>102049</v>
      </c>
      <c r="E57" s="269">
        <v>15847</v>
      </c>
      <c r="F57" s="269">
        <v>14025</v>
      </c>
      <c r="G57" s="270">
        <v>1822</v>
      </c>
      <c r="H57" s="273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</row>
    <row r="58" spans="1:21" x14ac:dyDescent="0.2">
      <c r="A58" s="174" t="s">
        <v>157</v>
      </c>
      <c r="B58" s="91">
        <v>278334</v>
      </c>
      <c r="C58" s="303">
        <v>216437</v>
      </c>
      <c r="D58" s="307">
        <v>61897</v>
      </c>
      <c r="E58" s="269">
        <v>16526</v>
      </c>
      <c r="F58" s="269">
        <v>15674</v>
      </c>
      <c r="G58" s="270">
        <v>852</v>
      </c>
      <c r="H58" s="1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 x14ac:dyDescent="0.2">
      <c r="A59" s="174">
        <v>2019</v>
      </c>
      <c r="B59" s="91">
        <v>278334</v>
      </c>
      <c r="C59" s="109">
        <v>217265</v>
      </c>
      <c r="D59" s="111">
        <v>64437</v>
      </c>
      <c r="E59" s="269">
        <v>16366</v>
      </c>
      <c r="F59" s="269">
        <v>15327</v>
      </c>
      <c r="G59" s="270">
        <v>1039</v>
      </c>
      <c r="H59" s="126"/>
    </row>
    <row r="60" spans="1:21" x14ac:dyDescent="0.2">
      <c r="A60" s="90"/>
      <c r="B60" s="90"/>
      <c r="C60" s="90"/>
      <c r="D60" s="79"/>
      <c r="E60" s="126"/>
      <c r="F60" s="128"/>
      <c r="G60" s="128"/>
      <c r="H60" s="126"/>
    </row>
    <row r="61" spans="1:21" x14ac:dyDescent="0.2">
      <c r="A61" s="115" t="s">
        <v>96</v>
      </c>
      <c r="B61" s="115"/>
      <c r="C61" s="115"/>
      <c r="D61" s="115"/>
      <c r="E61" s="116"/>
      <c r="F61" s="117"/>
      <c r="G61" s="117"/>
    </row>
    <row r="62" spans="1:21" x14ac:dyDescent="0.2">
      <c r="A62" s="118" t="s">
        <v>97</v>
      </c>
      <c r="B62" s="115"/>
      <c r="C62" s="115"/>
      <c r="D62" s="115"/>
      <c r="E62" s="116"/>
      <c r="F62" s="117"/>
      <c r="G62" s="117"/>
    </row>
    <row r="63" spans="1:21" x14ac:dyDescent="0.2">
      <c r="A63" s="118" t="s">
        <v>125</v>
      </c>
      <c r="B63" s="115"/>
      <c r="C63" s="115"/>
      <c r="D63" s="115"/>
      <c r="E63" s="116"/>
      <c r="F63" s="117"/>
      <c r="G63" s="117"/>
    </row>
    <row r="64" spans="1:21" x14ac:dyDescent="0.2">
      <c r="A64" s="115" t="s">
        <v>113</v>
      </c>
      <c r="B64" s="115"/>
      <c r="C64" s="115"/>
      <c r="D64" s="115"/>
      <c r="E64" s="116"/>
      <c r="F64" s="116"/>
      <c r="G64" s="116"/>
    </row>
    <row r="65" spans="1:11" x14ac:dyDescent="0.2">
      <c r="A65" s="118" t="s">
        <v>131</v>
      </c>
      <c r="B65" s="118"/>
      <c r="C65" s="118"/>
      <c r="D65" s="118"/>
      <c r="E65" s="116"/>
      <c r="F65" s="116"/>
      <c r="G65" s="116"/>
    </row>
    <row r="66" spans="1:11" x14ac:dyDescent="0.2">
      <c r="A66" s="118" t="s">
        <v>114</v>
      </c>
      <c r="B66" s="119"/>
      <c r="C66" s="119"/>
      <c r="D66" s="119"/>
      <c r="E66" s="118"/>
      <c r="F66" s="116"/>
      <c r="G66" s="116"/>
    </row>
    <row r="67" spans="1:11" x14ac:dyDescent="0.2">
      <c r="A67" s="118" t="s">
        <v>136</v>
      </c>
      <c r="B67" s="119"/>
      <c r="C67" s="119"/>
      <c r="D67" s="119"/>
      <c r="E67" s="118"/>
      <c r="F67" s="116"/>
      <c r="G67" s="116"/>
    </row>
    <row r="68" spans="1:11" x14ac:dyDescent="0.2">
      <c r="A68" s="118" t="s">
        <v>137</v>
      </c>
      <c r="B68" s="119"/>
      <c r="C68" s="119"/>
      <c r="D68" s="119"/>
      <c r="E68" s="118"/>
      <c r="F68" s="116"/>
      <c r="G68" s="116"/>
    </row>
    <row r="69" spans="1:11" x14ac:dyDescent="0.2">
      <c r="A69" s="115" t="s">
        <v>115</v>
      </c>
      <c r="B69" s="115"/>
      <c r="C69" s="115"/>
      <c r="D69" s="115"/>
      <c r="E69" s="116"/>
      <c r="F69" s="118"/>
      <c r="G69" s="118"/>
    </row>
    <row r="70" spans="1:11" x14ac:dyDescent="0.2">
      <c r="A70" s="115" t="s">
        <v>117</v>
      </c>
      <c r="B70" s="115"/>
      <c r="C70" s="115"/>
      <c r="D70" s="115"/>
      <c r="E70" s="116"/>
      <c r="F70" s="118"/>
      <c r="G70" s="118"/>
    </row>
    <row r="71" spans="1:11" x14ac:dyDescent="0.2">
      <c r="A71" s="214" t="s">
        <v>138</v>
      </c>
      <c r="B71" s="90"/>
      <c r="C71" s="90"/>
      <c r="D71" s="79"/>
      <c r="F71" s="92"/>
      <c r="G71" s="92"/>
    </row>
    <row r="72" spans="1:11" x14ac:dyDescent="0.2">
      <c r="A72" s="214" t="s">
        <v>132</v>
      </c>
      <c r="B72" s="90"/>
      <c r="C72" s="90"/>
      <c r="D72" s="79"/>
      <c r="F72" s="92"/>
      <c r="G72" s="92"/>
    </row>
    <row r="73" spans="1:11" x14ac:dyDescent="0.2">
      <c r="A73" s="214" t="s">
        <v>139</v>
      </c>
      <c r="B73" s="90"/>
      <c r="C73" s="90"/>
      <c r="D73" s="79"/>
      <c r="F73" s="92"/>
      <c r="G73" s="92"/>
    </row>
    <row r="74" spans="1:11" x14ac:dyDescent="0.2">
      <c r="A74" s="214" t="s">
        <v>147</v>
      </c>
      <c r="B74" s="90"/>
      <c r="C74" s="90"/>
      <c r="D74" s="79"/>
      <c r="F74" s="92"/>
      <c r="G74" s="92"/>
    </row>
    <row r="75" spans="1:11" x14ac:dyDescent="0.2">
      <c r="A75" s="214" t="s">
        <v>148</v>
      </c>
      <c r="B75" s="90"/>
      <c r="C75" s="90"/>
      <c r="D75" s="79"/>
      <c r="F75" s="92"/>
      <c r="G75" s="92"/>
    </row>
    <row r="76" spans="1:11" x14ac:dyDescent="0.2">
      <c r="A76" s="214" t="s">
        <v>149</v>
      </c>
      <c r="B76" s="90"/>
      <c r="C76" s="90"/>
      <c r="D76" s="79"/>
      <c r="F76" s="92"/>
      <c r="G76" s="92"/>
    </row>
    <row r="77" spans="1:11" x14ac:dyDescent="0.2">
      <c r="A77" s="214" t="s">
        <v>150</v>
      </c>
      <c r="B77" s="90"/>
      <c r="C77" s="90"/>
      <c r="D77" s="79"/>
      <c r="F77" s="92"/>
      <c r="G77" s="92"/>
    </row>
    <row r="78" spans="1:11" x14ac:dyDescent="0.2">
      <c r="A78" s="214" t="s">
        <v>151</v>
      </c>
      <c r="B78" s="90"/>
      <c r="C78" s="90"/>
      <c r="D78" s="79"/>
      <c r="F78" s="92"/>
      <c r="G78" s="92"/>
    </row>
    <row r="79" spans="1:11" x14ac:dyDescent="0.2">
      <c r="A79" s="214" t="s">
        <v>152</v>
      </c>
      <c r="B79" s="90"/>
      <c r="C79" s="90"/>
      <c r="D79" s="79"/>
      <c r="F79" s="92"/>
      <c r="G79" s="92"/>
    </row>
    <row r="80" spans="1:11" x14ac:dyDescent="0.2">
      <c r="A80" s="361" t="s">
        <v>158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</row>
    <row r="81" spans="1:11" x14ac:dyDescent="0.2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</row>
    <row r="82" spans="1:11" x14ac:dyDescent="0.2">
      <c r="A82" s="120" t="s">
        <v>47</v>
      </c>
      <c r="B82" s="120"/>
      <c r="C82" s="120"/>
      <c r="D82" s="79"/>
      <c r="F82" s="92"/>
      <c r="G82" s="92"/>
    </row>
    <row r="83" spans="1:11" ht="15" x14ac:dyDescent="0.25">
      <c r="A83" s="44" t="s">
        <v>98</v>
      </c>
      <c r="B83" s="44"/>
      <c r="C83" s="44"/>
      <c r="D83" s="121"/>
      <c r="E83" s="121"/>
      <c r="F83" s="121"/>
      <c r="G83" s="121"/>
    </row>
    <row r="84" spans="1:11" x14ac:dyDescent="0.2">
      <c r="A84" s="250"/>
      <c r="B84" s="250"/>
      <c r="C84" s="250"/>
      <c r="D84" s="250"/>
      <c r="E84" s="250"/>
      <c r="F84" s="250"/>
      <c r="G84" s="250"/>
    </row>
    <row r="85" spans="1:11" x14ac:dyDescent="0.2">
      <c r="A85" s="122"/>
      <c r="B85" s="122"/>
      <c r="C85" s="122"/>
      <c r="D85" s="122"/>
      <c r="E85" s="122"/>
      <c r="F85" s="122"/>
      <c r="G85" s="122"/>
    </row>
    <row r="86" spans="1:11" x14ac:dyDescent="0.2">
      <c r="A86" s="122"/>
      <c r="B86" s="123"/>
      <c r="C86" s="123"/>
      <c r="D86" s="123"/>
      <c r="E86" s="123"/>
      <c r="F86" s="123"/>
      <c r="G86" s="123"/>
    </row>
    <row r="87" spans="1:11" x14ac:dyDescent="0.2">
      <c r="A87" s="122"/>
      <c r="B87" s="123"/>
      <c r="C87" s="123"/>
      <c r="D87" s="123"/>
      <c r="E87" s="123"/>
      <c r="F87" s="123"/>
      <c r="G87" s="123"/>
    </row>
    <row r="88" spans="1:11" ht="12.75" customHeight="1" x14ac:dyDescent="0.2">
      <c r="A88" s="298"/>
      <c r="B88" s="298"/>
      <c r="C88" s="298"/>
      <c r="D88" s="298"/>
      <c r="E88" s="298"/>
      <c r="F88" s="298"/>
      <c r="G88" s="298"/>
    </row>
    <row r="89" spans="1:11" ht="12.75" customHeight="1" x14ac:dyDescent="0.2">
      <c r="A89" s="292"/>
      <c r="B89" s="292"/>
      <c r="C89" s="292"/>
      <c r="D89" s="292"/>
      <c r="E89" s="292"/>
      <c r="F89" s="292"/>
      <c r="G89" s="292"/>
    </row>
    <row r="90" spans="1:11" x14ac:dyDescent="0.2">
      <c r="B90" s="79"/>
      <c r="C90" s="79"/>
      <c r="D90" s="79"/>
      <c r="E90" s="79"/>
      <c r="F90" s="79"/>
      <c r="G90" s="79"/>
    </row>
  </sheetData>
  <mergeCells count="4">
    <mergeCell ref="A89:G89"/>
    <mergeCell ref="B6:D6"/>
    <mergeCell ref="E6:G6"/>
    <mergeCell ref="A88:G88"/>
  </mergeCells>
  <pageMargins left="0.35433070866141736" right="0.23622047244094491" top="0.78740157480314965" bottom="0.6692913385826772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9"/>
  <sheetViews>
    <sheetView showGridLines="0" workbookViewId="0"/>
  </sheetViews>
  <sheetFormatPr baseColWidth="10" defaultColWidth="12.5703125" defaultRowHeight="11.25" x14ac:dyDescent="0.15"/>
  <cols>
    <col min="1" max="1" width="31.140625" style="176" customWidth="1"/>
    <col min="2" max="22" width="5" style="176" bestFit="1" customWidth="1"/>
    <col min="23" max="16384" width="12.5703125" style="176"/>
  </cols>
  <sheetData>
    <row r="1" spans="1:22" ht="12" x14ac:dyDescent="0.2">
      <c r="A1" s="50" t="s">
        <v>165</v>
      </c>
    </row>
    <row r="2" spans="1:22" ht="12" x14ac:dyDescent="0.2">
      <c r="A2" s="177" t="s">
        <v>38</v>
      </c>
      <c r="B2" s="178"/>
      <c r="C2" s="178"/>
      <c r="D2" s="178"/>
      <c r="E2" s="178"/>
      <c r="F2" s="178"/>
      <c r="G2" s="178"/>
      <c r="H2" s="178"/>
      <c r="I2" s="178"/>
    </row>
    <row r="3" spans="1:22" ht="12" x14ac:dyDescent="0.2">
      <c r="A3" s="179" t="s">
        <v>163</v>
      </c>
      <c r="B3" s="178"/>
      <c r="C3" s="178"/>
      <c r="D3" s="178"/>
      <c r="E3" s="180"/>
      <c r="F3" s="178"/>
      <c r="G3" s="178"/>
      <c r="H3" s="178"/>
      <c r="I3" s="178"/>
    </row>
    <row r="4" spans="1:22" ht="12" x14ac:dyDescent="0.2">
      <c r="A4" s="178"/>
      <c r="B4" s="178"/>
      <c r="C4" s="178"/>
      <c r="D4" s="178"/>
      <c r="E4" s="178"/>
      <c r="F4" s="178"/>
      <c r="G4" s="178"/>
      <c r="H4" s="180"/>
      <c r="I4" s="180"/>
      <c r="J4" s="181"/>
      <c r="K4" s="181"/>
      <c r="L4" s="181"/>
    </row>
    <row r="5" spans="1:22" ht="41.25" customHeight="1" x14ac:dyDescent="0.15">
      <c r="A5" s="182" t="s">
        <v>28</v>
      </c>
      <c r="B5" s="183">
        <v>1991</v>
      </c>
      <c r="C5" s="184">
        <v>1996</v>
      </c>
      <c r="D5" s="184">
        <v>2000</v>
      </c>
      <c r="E5" s="184">
        <v>2001</v>
      </c>
      <c r="F5" s="184">
        <v>2003</v>
      </c>
      <c r="G5" s="185">
        <v>2004</v>
      </c>
      <c r="H5" s="186">
        <v>2005</v>
      </c>
      <c r="I5" s="187">
        <v>2006</v>
      </c>
      <c r="J5" s="188">
        <v>2007</v>
      </c>
      <c r="K5" s="189">
        <v>2008</v>
      </c>
      <c r="L5" s="221">
        <v>2009</v>
      </c>
      <c r="M5" s="188">
        <v>2010</v>
      </c>
      <c r="N5" s="189">
        <v>2011</v>
      </c>
      <c r="O5" s="189">
        <v>2012</v>
      </c>
      <c r="P5" s="189">
        <v>2013</v>
      </c>
      <c r="Q5" s="189">
        <v>2014</v>
      </c>
      <c r="R5" s="189">
        <v>2015</v>
      </c>
      <c r="S5" s="189">
        <v>2016</v>
      </c>
      <c r="T5" s="189">
        <v>2017</v>
      </c>
      <c r="U5" s="189">
        <v>2018</v>
      </c>
      <c r="V5" s="189">
        <v>2019</v>
      </c>
    </row>
    <row r="6" spans="1:22" ht="12" x14ac:dyDescent="0.2">
      <c r="A6" s="190" t="s">
        <v>29</v>
      </c>
      <c r="B6" s="191">
        <v>49.834983498349835</v>
      </c>
      <c r="C6" s="192">
        <v>61.752988047808763</v>
      </c>
      <c r="D6" s="192">
        <v>60</v>
      </c>
      <c r="E6" s="192">
        <v>59.421965317919081</v>
      </c>
      <c r="F6" s="193">
        <v>61.565836298932389</v>
      </c>
      <c r="G6" s="193">
        <v>61</v>
      </c>
      <c r="H6" s="194">
        <v>61</v>
      </c>
      <c r="I6" s="195">
        <v>62</v>
      </c>
      <c r="J6" s="196">
        <v>62</v>
      </c>
      <c r="K6" s="196">
        <v>63</v>
      </c>
      <c r="L6" s="222">
        <v>61</v>
      </c>
      <c r="M6" s="218">
        <v>62</v>
      </c>
      <c r="N6" s="196">
        <v>59</v>
      </c>
      <c r="O6" s="197">
        <v>61</v>
      </c>
      <c r="P6" s="196">
        <v>62</v>
      </c>
      <c r="Q6" s="196">
        <v>61</v>
      </c>
      <c r="R6" s="196">
        <v>61</v>
      </c>
      <c r="S6" s="196">
        <v>61</v>
      </c>
      <c r="T6" s="196">
        <v>63</v>
      </c>
      <c r="U6" s="196">
        <v>62</v>
      </c>
      <c r="V6" s="196">
        <v>62</v>
      </c>
    </row>
    <row r="7" spans="1:22" ht="12" x14ac:dyDescent="0.2">
      <c r="A7" s="190" t="s">
        <v>30</v>
      </c>
      <c r="B7" s="191">
        <v>48.557692307692307</v>
      </c>
      <c r="C7" s="192">
        <v>58.207070707070706</v>
      </c>
      <c r="D7" s="192">
        <v>59</v>
      </c>
      <c r="E7" s="192">
        <v>62.098501070663815</v>
      </c>
      <c r="F7" s="193">
        <v>59.54825462012321</v>
      </c>
      <c r="G7" s="193">
        <v>62</v>
      </c>
      <c r="H7" s="194">
        <v>60</v>
      </c>
      <c r="I7" s="195">
        <v>63</v>
      </c>
      <c r="J7" s="198">
        <v>65</v>
      </c>
      <c r="K7" s="198">
        <v>61</v>
      </c>
      <c r="L7" s="223">
        <v>63</v>
      </c>
      <c r="M7" s="219">
        <v>59</v>
      </c>
      <c r="N7" s="198">
        <v>64</v>
      </c>
      <c r="O7" s="199">
        <v>64</v>
      </c>
      <c r="P7" s="198">
        <v>63</v>
      </c>
      <c r="Q7" s="198">
        <v>63</v>
      </c>
      <c r="R7" s="198">
        <v>63</v>
      </c>
      <c r="S7" s="198">
        <v>62</v>
      </c>
      <c r="T7" s="198">
        <v>61</v>
      </c>
      <c r="U7" s="198">
        <v>65</v>
      </c>
      <c r="V7" s="198">
        <v>65</v>
      </c>
    </row>
    <row r="8" spans="1:22" ht="12" x14ac:dyDescent="0.2">
      <c r="A8" s="190" t="s">
        <v>159</v>
      </c>
      <c r="B8" s="191">
        <v>49.176954732510289</v>
      </c>
      <c r="C8" s="192">
        <v>52.13776722090261</v>
      </c>
      <c r="D8" s="192">
        <v>53</v>
      </c>
      <c r="E8" s="192">
        <v>50.919377652050926</v>
      </c>
      <c r="F8" s="193">
        <v>54</v>
      </c>
      <c r="G8" s="193">
        <v>52</v>
      </c>
      <c r="H8" s="194">
        <v>57</v>
      </c>
      <c r="I8" s="195">
        <v>57</v>
      </c>
      <c r="J8" s="198">
        <v>56</v>
      </c>
      <c r="K8" s="198">
        <v>59</v>
      </c>
      <c r="L8" s="223">
        <v>61</v>
      </c>
      <c r="M8" s="219">
        <v>62</v>
      </c>
      <c r="N8" s="198">
        <v>62</v>
      </c>
      <c r="O8" s="199">
        <v>64</v>
      </c>
      <c r="P8" s="198">
        <v>67</v>
      </c>
      <c r="Q8" s="198">
        <v>64</v>
      </c>
      <c r="R8" s="198">
        <v>65</v>
      </c>
      <c r="S8" s="198">
        <v>67</v>
      </c>
      <c r="T8" s="198">
        <v>68</v>
      </c>
      <c r="U8" s="198">
        <v>66</v>
      </c>
      <c r="V8" s="198">
        <v>67</v>
      </c>
    </row>
    <row r="9" spans="1:22" ht="12" x14ac:dyDescent="0.2">
      <c r="A9" s="190" t="s">
        <v>107</v>
      </c>
      <c r="B9" s="191">
        <v>35</v>
      </c>
      <c r="C9" s="192">
        <v>32</v>
      </c>
      <c r="D9" s="192">
        <v>33</v>
      </c>
      <c r="E9" s="192">
        <v>30.729166666666668</v>
      </c>
      <c r="F9" s="193">
        <v>36.143410852713174</v>
      </c>
      <c r="G9" s="193">
        <v>38</v>
      </c>
      <c r="H9" s="194">
        <v>40</v>
      </c>
      <c r="I9" s="195">
        <v>43</v>
      </c>
      <c r="J9" s="198">
        <v>44</v>
      </c>
      <c r="K9" s="198">
        <v>43</v>
      </c>
      <c r="L9" s="223">
        <v>47</v>
      </c>
      <c r="M9" s="219">
        <v>47</v>
      </c>
      <c r="N9" s="198">
        <v>46</v>
      </c>
      <c r="O9" s="199">
        <v>49</v>
      </c>
      <c r="P9" s="198">
        <v>52</v>
      </c>
      <c r="Q9" s="198">
        <v>50</v>
      </c>
      <c r="R9" s="198">
        <v>48</v>
      </c>
      <c r="S9" s="198">
        <v>52</v>
      </c>
      <c r="T9" s="198">
        <v>52</v>
      </c>
      <c r="U9" s="198">
        <v>51</v>
      </c>
      <c r="V9" s="198">
        <v>52</v>
      </c>
    </row>
    <row r="10" spans="1:22" ht="13.5" x14ac:dyDescent="0.2">
      <c r="A10" s="200" t="s">
        <v>127</v>
      </c>
      <c r="B10" s="191">
        <v>29.174573055028464</v>
      </c>
      <c r="C10" s="192">
        <v>31.51862464183381</v>
      </c>
      <c r="D10" s="192">
        <v>32</v>
      </c>
      <c r="E10" s="192">
        <v>34</v>
      </c>
      <c r="F10" s="193">
        <v>32.205414012738856</v>
      </c>
      <c r="G10" s="193">
        <v>35</v>
      </c>
      <c r="H10" s="194">
        <v>34</v>
      </c>
      <c r="I10" s="195">
        <v>35</v>
      </c>
      <c r="J10" s="198">
        <v>35</v>
      </c>
      <c r="K10" s="198">
        <v>36</v>
      </c>
      <c r="L10" s="223">
        <v>36</v>
      </c>
      <c r="M10" s="219">
        <v>37</v>
      </c>
      <c r="N10" s="198">
        <v>37</v>
      </c>
      <c r="O10" s="199">
        <v>38</v>
      </c>
      <c r="P10" s="198">
        <v>37</v>
      </c>
      <c r="Q10" s="198">
        <v>37</v>
      </c>
      <c r="R10" s="198">
        <v>37</v>
      </c>
      <c r="S10" s="198">
        <v>36</v>
      </c>
      <c r="T10" s="198">
        <v>38</v>
      </c>
      <c r="U10" s="198">
        <v>39</v>
      </c>
      <c r="V10" s="198">
        <v>39</v>
      </c>
    </row>
    <row r="11" spans="1:22" ht="12" x14ac:dyDescent="0.2">
      <c r="A11" s="190" t="s">
        <v>106</v>
      </c>
      <c r="B11" s="191">
        <v>51.197053406998158</v>
      </c>
      <c r="C11" s="192">
        <v>62.191358024691354</v>
      </c>
      <c r="D11" s="192">
        <v>55</v>
      </c>
      <c r="E11" s="192">
        <v>57.048872180451127</v>
      </c>
      <c r="F11" s="193">
        <v>58.175248419150861</v>
      </c>
      <c r="G11" s="193">
        <v>64</v>
      </c>
      <c r="H11" s="194">
        <v>65</v>
      </c>
      <c r="I11" s="195">
        <v>67</v>
      </c>
      <c r="J11" s="198">
        <v>69</v>
      </c>
      <c r="K11" s="198">
        <v>70</v>
      </c>
      <c r="L11" s="223">
        <v>71</v>
      </c>
      <c r="M11" s="219">
        <v>68</v>
      </c>
      <c r="N11" s="198">
        <v>72</v>
      </c>
      <c r="O11" s="199">
        <v>71</v>
      </c>
      <c r="P11" s="198">
        <v>73</v>
      </c>
      <c r="Q11" s="198">
        <v>74</v>
      </c>
      <c r="R11" s="198">
        <v>74</v>
      </c>
      <c r="S11" s="198">
        <v>75</v>
      </c>
      <c r="T11" s="198">
        <v>77</v>
      </c>
      <c r="U11" s="198">
        <v>77</v>
      </c>
      <c r="V11" s="198">
        <v>78</v>
      </c>
    </row>
    <row r="12" spans="1:22" ht="13.5" x14ac:dyDescent="0.2">
      <c r="A12" s="190" t="s">
        <v>128</v>
      </c>
      <c r="B12" s="191">
        <v>70</v>
      </c>
      <c r="C12" s="193">
        <v>71.681415929203538</v>
      </c>
      <c r="D12" s="193">
        <v>74</v>
      </c>
      <c r="E12" s="193">
        <v>70</v>
      </c>
      <c r="F12" s="193">
        <v>69.6875</v>
      </c>
      <c r="G12" s="193">
        <v>72</v>
      </c>
      <c r="H12" s="194">
        <v>73</v>
      </c>
      <c r="I12" s="195">
        <v>78</v>
      </c>
      <c r="J12" s="198">
        <v>80</v>
      </c>
      <c r="K12" s="198">
        <v>77</v>
      </c>
      <c r="L12" s="223">
        <v>77</v>
      </c>
      <c r="M12" s="219">
        <v>76</v>
      </c>
      <c r="N12" s="198">
        <v>75</v>
      </c>
      <c r="O12" s="199">
        <v>75</v>
      </c>
      <c r="P12" s="198">
        <v>74</v>
      </c>
      <c r="Q12" s="198">
        <v>73</v>
      </c>
      <c r="R12" s="198">
        <v>75</v>
      </c>
      <c r="S12" s="198">
        <v>70</v>
      </c>
      <c r="T12" s="198">
        <v>70</v>
      </c>
      <c r="U12" s="198">
        <v>70</v>
      </c>
      <c r="V12" s="198">
        <v>70</v>
      </c>
    </row>
    <row r="13" spans="1:22" ht="12" x14ac:dyDescent="0.2">
      <c r="A13" s="201" t="s">
        <v>51</v>
      </c>
      <c r="B13" s="202">
        <v>39</v>
      </c>
      <c r="C13" s="202">
        <v>45</v>
      </c>
      <c r="D13" s="202">
        <v>46</v>
      </c>
      <c r="E13" s="202">
        <v>48</v>
      </c>
      <c r="F13" s="202">
        <v>47</v>
      </c>
      <c r="G13" s="202">
        <v>50</v>
      </c>
      <c r="H13" s="203">
        <v>51</v>
      </c>
      <c r="I13" s="203">
        <v>53</v>
      </c>
      <c r="J13" s="204">
        <v>55</v>
      </c>
      <c r="K13" s="204">
        <v>54</v>
      </c>
      <c r="L13" s="224">
        <v>54</v>
      </c>
      <c r="M13" s="220">
        <v>54</v>
      </c>
      <c r="N13" s="204">
        <v>55</v>
      </c>
      <c r="O13" s="205">
        <v>55</v>
      </c>
      <c r="P13" s="204">
        <v>56</v>
      </c>
      <c r="Q13" s="204">
        <v>55</v>
      </c>
      <c r="R13" s="204">
        <v>55</v>
      </c>
      <c r="S13" s="204">
        <v>56</v>
      </c>
      <c r="T13" s="204">
        <v>57</v>
      </c>
      <c r="U13" s="204">
        <v>57</v>
      </c>
      <c r="V13" s="204">
        <v>57</v>
      </c>
    </row>
    <row r="14" spans="1:22" s="181" customFormat="1" ht="12" x14ac:dyDescent="0.15">
      <c r="A14" s="206"/>
      <c r="B14" s="207"/>
      <c r="C14" s="207"/>
      <c r="D14" s="207"/>
      <c r="E14" s="207"/>
      <c r="F14" s="207"/>
      <c r="G14" s="207"/>
      <c r="H14" s="208"/>
      <c r="I14" s="208"/>
      <c r="L14" s="209"/>
      <c r="O14" s="209"/>
      <c r="S14" s="209"/>
      <c r="T14" s="209"/>
    </row>
    <row r="15" spans="1:22" s="181" customFormat="1" ht="13.5" x14ac:dyDescent="0.2">
      <c r="A15" s="210"/>
      <c r="B15" s="207"/>
      <c r="C15" s="207"/>
      <c r="D15" s="207"/>
      <c r="E15" s="207"/>
      <c r="F15" s="207"/>
      <c r="G15" s="207"/>
      <c r="H15" s="208"/>
      <c r="I15" s="208"/>
    </row>
    <row r="16" spans="1:22" ht="13.5" x14ac:dyDescent="0.2">
      <c r="A16" s="210" t="s">
        <v>129</v>
      </c>
      <c r="B16" s="211"/>
      <c r="C16" s="211"/>
      <c r="D16" s="211"/>
      <c r="E16" s="212"/>
      <c r="F16" s="211"/>
      <c r="G16" s="211"/>
      <c r="H16" s="211"/>
      <c r="I16" s="211"/>
      <c r="K16" s="181"/>
      <c r="L16" s="181"/>
    </row>
    <row r="17" spans="1:9" ht="13.5" x14ac:dyDescent="0.2">
      <c r="A17" s="210" t="s">
        <v>130</v>
      </c>
      <c r="C17" s="211"/>
      <c r="D17" s="211"/>
      <c r="E17" s="212"/>
      <c r="F17" s="211"/>
      <c r="G17" s="211"/>
      <c r="H17" s="211"/>
      <c r="I17" s="211"/>
    </row>
    <row r="18" spans="1:9" ht="12" x14ac:dyDescent="0.2">
      <c r="A18" s="213" t="s">
        <v>99</v>
      </c>
      <c r="B18" s="212"/>
      <c r="C18" s="211"/>
      <c r="D18" s="211"/>
      <c r="E18" s="212"/>
      <c r="F18" s="211"/>
      <c r="G18" s="211"/>
      <c r="H18" s="211"/>
      <c r="I18" s="211"/>
    </row>
    <row r="19" spans="1:9" x14ac:dyDescent="0.15">
      <c r="C19" s="181"/>
    </row>
  </sheetData>
  <phoneticPr fontId="17" type="noConversion"/>
  <pageMargins left="0.23" right="0.1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93"/>
  <sheetViews>
    <sheetView showGridLines="0" topLeftCell="A22" zoomScaleNormal="100" workbookViewId="0"/>
  </sheetViews>
  <sheetFormatPr baseColWidth="10" defaultColWidth="12.5703125" defaultRowHeight="12.75" x14ac:dyDescent="0.2"/>
  <cols>
    <col min="1" max="1" width="6.5703125" style="27" customWidth="1"/>
    <col min="2" max="2" width="9.42578125" style="20" customWidth="1"/>
    <col min="3" max="3" width="11.42578125" style="20" customWidth="1"/>
    <col min="4" max="5" width="11.140625" style="20" customWidth="1"/>
    <col min="6" max="6" width="13" style="20" customWidth="1"/>
    <col min="7" max="7" width="15.5703125" style="20" customWidth="1"/>
    <col min="8" max="8" width="15.85546875" style="20" customWidth="1"/>
    <col min="9" max="9" width="13.5703125" style="20" customWidth="1"/>
    <col min="10" max="10" width="12.5703125" style="27" customWidth="1"/>
    <col min="11" max="16384" width="12.5703125" style="20"/>
  </cols>
  <sheetData>
    <row r="1" spans="1:9" x14ac:dyDescent="0.2">
      <c r="A1" s="50" t="s">
        <v>165</v>
      </c>
    </row>
    <row r="2" spans="1:9" ht="18" x14ac:dyDescent="0.25">
      <c r="A2" s="62" t="s">
        <v>44</v>
      </c>
      <c r="B2"/>
      <c r="C2"/>
      <c r="D2"/>
      <c r="E2"/>
      <c r="F2"/>
      <c r="G2"/>
      <c r="H2"/>
      <c r="I2"/>
    </row>
    <row r="3" spans="1:9" ht="18.75" x14ac:dyDescent="0.25">
      <c r="A3" s="63" t="s">
        <v>54</v>
      </c>
      <c r="B3"/>
      <c r="C3"/>
      <c r="D3" s="2"/>
      <c r="E3"/>
      <c r="F3"/>
      <c r="G3"/>
      <c r="H3"/>
      <c r="I3"/>
    </row>
    <row r="4" spans="1:9" ht="15.75" x14ac:dyDescent="0.25">
      <c r="A4" s="64" t="s">
        <v>160</v>
      </c>
      <c r="B4"/>
      <c r="C4"/>
      <c r="D4" s="2"/>
      <c r="E4"/>
      <c r="F4"/>
      <c r="G4"/>
      <c r="H4"/>
      <c r="I4"/>
    </row>
    <row r="5" spans="1:9" x14ac:dyDescent="0.2">
      <c r="A5" s="2"/>
      <c r="B5"/>
      <c r="C5"/>
      <c r="D5"/>
      <c r="E5"/>
      <c r="F5"/>
      <c r="G5"/>
      <c r="H5"/>
      <c r="I5" s="2"/>
    </row>
    <row r="6" spans="1:9" ht="48.75" customHeight="1" x14ac:dyDescent="0.2">
      <c r="A6" s="67" t="s">
        <v>43</v>
      </c>
      <c r="B6" s="129" t="s">
        <v>7</v>
      </c>
      <c r="C6" s="130" t="s">
        <v>29</v>
      </c>
      <c r="D6" s="130" t="s">
        <v>39</v>
      </c>
      <c r="E6" s="130" t="s">
        <v>40</v>
      </c>
      <c r="F6" s="131" t="s">
        <v>53</v>
      </c>
      <c r="G6" s="131" t="s">
        <v>69</v>
      </c>
      <c r="H6" s="143" t="s">
        <v>94</v>
      </c>
      <c r="I6" s="148" t="s">
        <v>73</v>
      </c>
    </row>
    <row r="7" spans="1:9" x14ac:dyDescent="0.2">
      <c r="A7" s="132">
        <v>1970</v>
      </c>
      <c r="B7" s="133">
        <v>2604</v>
      </c>
      <c r="C7" s="133">
        <v>330</v>
      </c>
      <c r="D7" s="133">
        <v>182</v>
      </c>
      <c r="E7" s="133">
        <v>216</v>
      </c>
      <c r="F7" s="133">
        <v>168</v>
      </c>
      <c r="G7" s="133">
        <v>1148</v>
      </c>
      <c r="H7" s="144">
        <v>526</v>
      </c>
      <c r="I7" s="133">
        <v>34</v>
      </c>
    </row>
    <row r="8" spans="1:9" x14ac:dyDescent="0.2">
      <c r="A8" s="134">
        <v>1971</v>
      </c>
      <c r="B8" s="80">
        <v>2687</v>
      </c>
      <c r="C8" s="80">
        <v>347</v>
      </c>
      <c r="D8" s="80">
        <v>200</v>
      </c>
      <c r="E8" s="80">
        <v>200</v>
      </c>
      <c r="F8" s="80">
        <v>185</v>
      </c>
      <c r="G8" s="80">
        <v>1074</v>
      </c>
      <c r="H8" s="145">
        <v>640</v>
      </c>
      <c r="I8" s="80">
        <v>41</v>
      </c>
    </row>
    <row r="9" spans="1:9" x14ac:dyDescent="0.2">
      <c r="A9" s="134">
        <v>1972</v>
      </c>
      <c r="B9" s="80">
        <v>2895</v>
      </c>
      <c r="C9" s="80">
        <v>451</v>
      </c>
      <c r="D9" s="80">
        <v>206</v>
      </c>
      <c r="E9" s="80">
        <v>186</v>
      </c>
      <c r="F9" s="80">
        <v>194</v>
      </c>
      <c r="G9" s="80">
        <v>1237</v>
      </c>
      <c r="H9" s="145">
        <v>581</v>
      </c>
      <c r="I9" s="80">
        <v>40</v>
      </c>
    </row>
    <row r="10" spans="1:9" x14ac:dyDescent="0.2">
      <c r="A10" s="134">
        <v>1973</v>
      </c>
      <c r="B10" s="80">
        <v>2988</v>
      </c>
      <c r="C10" s="80">
        <v>423</v>
      </c>
      <c r="D10" s="80">
        <v>221</v>
      </c>
      <c r="E10" s="80">
        <v>224</v>
      </c>
      <c r="F10" s="80">
        <v>226</v>
      </c>
      <c r="G10" s="80">
        <v>1189</v>
      </c>
      <c r="H10" s="145">
        <v>645</v>
      </c>
      <c r="I10" s="80">
        <v>60</v>
      </c>
    </row>
    <row r="11" spans="1:9" x14ac:dyDescent="0.2">
      <c r="A11" s="134">
        <v>1974</v>
      </c>
      <c r="B11" s="80">
        <v>3059</v>
      </c>
      <c r="C11" s="80">
        <v>462</v>
      </c>
      <c r="D11" s="80">
        <v>239</v>
      </c>
      <c r="E11" s="80">
        <v>261</v>
      </c>
      <c r="F11" s="80">
        <v>179</v>
      </c>
      <c r="G11" s="80">
        <v>1225</v>
      </c>
      <c r="H11" s="145">
        <v>632</v>
      </c>
      <c r="I11" s="80">
        <v>61</v>
      </c>
    </row>
    <row r="12" spans="1:9" x14ac:dyDescent="0.2">
      <c r="A12" s="134">
        <v>1975</v>
      </c>
      <c r="B12" s="80">
        <v>2914</v>
      </c>
      <c r="C12" s="80">
        <v>466</v>
      </c>
      <c r="D12" s="80">
        <v>245</v>
      </c>
      <c r="E12" s="80">
        <v>299</v>
      </c>
      <c r="F12" s="80">
        <v>222</v>
      </c>
      <c r="G12" s="80">
        <v>1000</v>
      </c>
      <c r="H12" s="145">
        <v>591</v>
      </c>
      <c r="I12" s="80">
        <v>91</v>
      </c>
    </row>
    <row r="13" spans="1:9" x14ac:dyDescent="0.2">
      <c r="A13" s="134">
        <v>1976</v>
      </c>
      <c r="B13" s="80">
        <v>3330</v>
      </c>
      <c r="C13" s="80">
        <v>510</v>
      </c>
      <c r="D13" s="80">
        <v>286</v>
      </c>
      <c r="E13" s="80">
        <v>387</v>
      </c>
      <c r="F13" s="80">
        <v>201</v>
      </c>
      <c r="G13" s="80">
        <v>1241</v>
      </c>
      <c r="H13" s="145">
        <v>609</v>
      </c>
      <c r="I13" s="80">
        <v>96</v>
      </c>
    </row>
    <row r="14" spans="1:9" x14ac:dyDescent="0.2">
      <c r="A14" s="134">
        <v>1977</v>
      </c>
      <c r="B14" s="80">
        <v>3269</v>
      </c>
      <c r="C14" s="80">
        <v>492</v>
      </c>
      <c r="D14" s="80">
        <v>254</v>
      </c>
      <c r="E14" s="80">
        <v>340</v>
      </c>
      <c r="F14" s="80">
        <v>175</v>
      </c>
      <c r="G14" s="80">
        <v>1322</v>
      </c>
      <c r="H14" s="145">
        <v>625</v>
      </c>
      <c r="I14" s="80">
        <v>61</v>
      </c>
    </row>
    <row r="15" spans="1:9" x14ac:dyDescent="0.2">
      <c r="A15" s="135">
        <v>1978</v>
      </c>
      <c r="B15" s="81">
        <v>3316</v>
      </c>
      <c r="C15" s="81">
        <v>473</v>
      </c>
      <c r="D15" s="81">
        <v>242</v>
      </c>
      <c r="E15" s="81">
        <v>412</v>
      </c>
      <c r="F15" s="81">
        <v>179</v>
      </c>
      <c r="G15" s="81">
        <v>1283</v>
      </c>
      <c r="H15" s="146">
        <v>657</v>
      </c>
      <c r="I15" s="81">
        <v>70</v>
      </c>
    </row>
    <row r="16" spans="1:9" x14ac:dyDescent="0.2">
      <c r="A16" s="136">
        <v>1979</v>
      </c>
      <c r="B16" s="82">
        <v>3353</v>
      </c>
      <c r="C16" s="82">
        <v>498</v>
      </c>
      <c r="D16" s="83">
        <v>266</v>
      </c>
      <c r="E16" s="82">
        <v>373</v>
      </c>
      <c r="F16" s="82">
        <v>194</v>
      </c>
      <c r="G16" s="82">
        <v>1299</v>
      </c>
      <c r="H16" s="82">
        <v>669</v>
      </c>
      <c r="I16" s="82">
        <v>54</v>
      </c>
    </row>
    <row r="17" spans="1:9" x14ac:dyDescent="0.2">
      <c r="A17" s="137">
        <v>1980</v>
      </c>
      <c r="B17" s="82">
        <v>3462</v>
      </c>
      <c r="C17" s="82">
        <v>475</v>
      </c>
      <c r="D17" s="83">
        <v>250</v>
      </c>
      <c r="E17" s="82">
        <v>366</v>
      </c>
      <c r="F17" s="82">
        <v>208</v>
      </c>
      <c r="G17" s="82">
        <v>1451</v>
      </c>
      <c r="H17" s="82">
        <v>641</v>
      </c>
      <c r="I17" s="82">
        <v>71</v>
      </c>
    </row>
    <row r="18" spans="1:9" x14ac:dyDescent="0.2">
      <c r="A18" s="138">
        <v>1981</v>
      </c>
      <c r="B18" s="83">
        <v>3567</v>
      </c>
      <c r="C18" s="82">
        <v>452</v>
      </c>
      <c r="D18" s="83">
        <v>260</v>
      </c>
      <c r="E18" s="82">
        <v>337</v>
      </c>
      <c r="F18" s="82">
        <v>239</v>
      </c>
      <c r="G18" s="82">
        <v>1536</v>
      </c>
      <c r="H18" s="82">
        <v>659</v>
      </c>
      <c r="I18" s="82">
        <v>84</v>
      </c>
    </row>
    <row r="19" spans="1:9" x14ac:dyDescent="0.2">
      <c r="A19" s="138">
        <v>1982</v>
      </c>
      <c r="B19" s="83">
        <v>3547</v>
      </c>
      <c r="C19" s="82">
        <v>455</v>
      </c>
      <c r="D19" s="83">
        <v>291</v>
      </c>
      <c r="E19" s="82">
        <v>323</v>
      </c>
      <c r="F19" s="82">
        <v>240</v>
      </c>
      <c r="G19" s="82">
        <v>1540</v>
      </c>
      <c r="H19" s="82">
        <v>623</v>
      </c>
      <c r="I19" s="82">
        <v>75</v>
      </c>
    </row>
    <row r="20" spans="1:9" x14ac:dyDescent="0.2">
      <c r="A20" s="139">
        <v>1983</v>
      </c>
      <c r="B20" s="82">
        <v>3450</v>
      </c>
      <c r="C20" s="82">
        <v>399</v>
      </c>
      <c r="D20" s="82">
        <v>288</v>
      </c>
      <c r="E20" s="82">
        <v>328</v>
      </c>
      <c r="F20" s="82">
        <v>211</v>
      </c>
      <c r="G20" s="82">
        <v>1529</v>
      </c>
      <c r="H20" s="82">
        <v>641</v>
      </c>
      <c r="I20" s="82">
        <v>54</v>
      </c>
    </row>
    <row r="21" spans="1:9" x14ac:dyDescent="0.2">
      <c r="A21" s="140">
        <v>1984</v>
      </c>
      <c r="B21" s="82">
        <v>3293</v>
      </c>
      <c r="C21" s="82">
        <v>368</v>
      </c>
      <c r="D21" s="82">
        <v>327</v>
      </c>
      <c r="E21" s="82">
        <v>272</v>
      </c>
      <c r="F21" s="82">
        <v>214</v>
      </c>
      <c r="G21" s="82">
        <v>1499</v>
      </c>
      <c r="H21" s="82">
        <v>583</v>
      </c>
      <c r="I21" s="82">
        <v>30</v>
      </c>
    </row>
    <row r="22" spans="1:9" x14ac:dyDescent="0.2">
      <c r="A22" s="141">
        <v>1985</v>
      </c>
      <c r="B22" s="82">
        <v>3574</v>
      </c>
      <c r="C22" s="82">
        <v>316</v>
      </c>
      <c r="D22" s="82">
        <v>349</v>
      </c>
      <c r="E22" s="82">
        <v>293</v>
      </c>
      <c r="F22" s="82">
        <v>213</v>
      </c>
      <c r="G22" s="82">
        <v>1675</v>
      </c>
      <c r="H22" s="82">
        <v>664</v>
      </c>
      <c r="I22" s="82">
        <v>64</v>
      </c>
    </row>
    <row r="23" spans="1:9" x14ac:dyDescent="0.2">
      <c r="A23" s="139">
        <v>1986</v>
      </c>
      <c r="B23" s="82">
        <v>3337</v>
      </c>
      <c r="C23" s="82">
        <v>278</v>
      </c>
      <c r="D23" s="82">
        <v>373</v>
      </c>
      <c r="E23" s="82">
        <v>314</v>
      </c>
      <c r="F23" s="82">
        <v>193</v>
      </c>
      <c r="G23" s="82">
        <v>1542</v>
      </c>
      <c r="H23" s="82">
        <v>617</v>
      </c>
      <c r="I23" s="82">
        <v>20</v>
      </c>
    </row>
    <row r="24" spans="1:9" x14ac:dyDescent="0.2">
      <c r="A24" s="142">
        <v>1987</v>
      </c>
      <c r="B24" s="84">
        <v>3422</v>
      </c>
      <c r="C24" s="85">
        <v>240</v>
      </c>
      <c r="D24" s="85">
        <v>378</v>
      </c>
      <c r="E24" s="85">
        <v>316</v>
      </c>
      <c r="F24" s="85">
        <v>243</v>
      </c>
      <c r="G24" s="85">
        <v>1556</v>
      </c>
      <c r="H24" s="147">
        <v>632</v>
      </c>
      <c r="I24" s="84">
        <v>57</v>
      </c>
    </row>
    <row r="25" spans="1:9" x14ac:dyDescent="0.2">
      <c r="A25" s="134">
        <v>1988</v>
      </c>
      <c r="B25" s="80">
        <v>3575</v>
      </c>
      <c r="C25" s="80">
        <v>250</v>
      </c>
      <c r="D25" s="80">
        <v>340</v>
      </c>
      <c r="E25" s="80">
        <v>383</v>
      </c>
      <c r="F25" s="80">
        <v>286</v>
      </c>
      <c r="G25" s="80">
        <v>1598</v>
      </c>
      <c r="H25" s="145">
        <v>668</v>
      </c>
      <c r="I25" s="80">
        <v>50</v>
      </c>
    </row>
    <row r="26" spans="1:9" x14ac:dyDescent="0.2">
      <c r="A26" s="134">
        <v>1989</v>
      </c>
      <c r="B26" s="80">
        <v>3582</v>
      </c>
      <c r="C26" s="80">
        <v>264</v>
      </c>
      <c r="D26" s="80">
        <v>359</v>
      </c>
      <c r="E26" s="80">
        <v>411</v>
      </c>
      <c r="F26" s="80">
        <v>278</v>
      </c>
      <c r="G26" s="80">
        <v>1567</v>
      </c>
      <c r="H26" s="145">
        <v>648</v>
      </c>
      <c r="I26" s="80">
        <v>55</v>
      </c>
    </row>
    <row r="27" spans="1:9" x14ac:dyDescent="0.2">
      <c r="A27" s="134">
        <v>1990</v>
      </c>
      <c r="B27" s="80">
        <v>3626</v>
      </c>
      <c r="C27" s="80">
        <v>271</v>
      </c>
      <c r="D27" s="80">
        <v>311</v>
      </c>
      <c r="E27" s="80">
        <v>435</v>
      </c>
      <c r="F27" s="80">
        <v>263</v>
      </c>
      <c r="G27" s="80">
        <v>1776</v>
      </c>
      <c r="H27" s="145">
        <v>537</v>
      </c>
      <c r="I27" s="80">
        <v>33</v>
      </c>
    </row>
    <row r="28" spans="1:9" x14ac:dyDescent="0.2">
      <c r="A28" s="134">
        <v>1991</v>
      </c>
      <c r="B28" s="80">
        <v>4136</v>
      </c>
      <c r="C28" s="80">
        <v>303</v>
      </c>
      <c r="D28" s="80">
        <v>416</v>
      </c>
      <c r="E28" s="80">
        <v>486</v>
      </c>
      <c r="F28" s="80">
        <v>315</v>
      </c>
      <c r="G28" s="80">
        <v>2013</v>
      </c>
      <c r="H28" s="145">
        <v>543</v>
      </c>
      <c r="I28" s="80">
        <v>60</v>
      </c>
    </row>
    <row r="29" spans="1:9" x14ac:dyDescent="0.2">
      <c r="A29" s="134">
        <v>1992</v>
      </c>
      <c r="B29" s="80">
        <v>4463</v>
      </c>
      <c r="C29" s="80">
        <v>366</v>
      </c>
      <c r="D29" s="80">
        <v>545</v>
      </c>
      <c r="E29" s="80">
        <v>492</v>
      </c>
      <c r="F29" s="80">
        <v>328</v>
      </c>
      <c r="G29" s="80">
        <v>2066</v>
      </c>
      <c r="H29" s="145">
        <v>592</v>
      </c>
      <c r="I29" s="80">
        <v>74</v>
      </c>
    </row>
    <row r="30" spans="1:9" x14ac:dyDescent="0.2">
      <c r="A30" s="134">
        <v>1993</v>
      </c>
      <c r="B30" s="80">
        <v>4786</v>
      </c>
      <c r="C30" s="80">
        <v>479</v>
      </c>
      <c r="D30" s="80">
        <v>562</v>
      </c>
      <c r="E30" s="80">
        <v>586</v>
      </c>
      <c r="F30" s="80">
        <v>354</v>
      </c>
      <c r="G30" s="80">
        <v>2136</v>
      </c>
      <c r="H30" s="145">
        <v>611</v>
      </c>
      <c r="I30" s="80">
        <v>58</v>
      </c>
    </row>
    <row r="31" spans="1:9" x14ac:dyDescent="0.2">
      <c r="A31" s="134">
        <v>1994</v>
      </c>
      <c r="B31" s="80">
        <v>5190</v>
      </c>
      <c r="C31" s="80">
        <v>558</v>
      </c>
      <c r="D31" s="80">
        <v>643</v>
      </c>
      <c r="E31" s="80">
        <v>631</v>
      </c>
      <c r="F31" s="80">
        <v>416</v>
      </c>
      <c r="G31" s="80">
        <v>2286</v>
      </c>
      <c r="H31" s="145">
        <v>580</v>
      </c>
      <c r="I31" s="80">
        <v>76</v>
      </c>
    </row>
    <row r="32" spans="1:9" x14ac:dyDescent="0.2">
      <c r="A32" s="134">
        <v>1995</v>
      </c>
      <c r="B32" s="80">
        <v>5631</v>
      </c>
      <c r="C32" s="80">
        <v>700</v>
      </c>
      <c r="D32" s="80">
        <v>759</v>
      </c>
      <c r="E32" s="80">
        <v>811</v>
      </c>
      <c r="F32" s="80">
        <v>400</v>
      </c>
      <c r="G32" s="80">
        <v>2256</v>
      </c>
      <c r="H32" s="145">
        <v>594</v>
      </c>
      <c r="I32" s="80">
        <v>111</v>
      </c>
    </row>
    <row r="33" spans="1:29" x14ac:dyDescent="0.2">
      <c r="A33" s="135">
        <v>1996</v>
      </c>
      <c r="B33" s="81">
        <v>5981</v>
      </c>
      <c r="C33" s="81">
        <v>753</v>
      </c>
      <c r="D33" s="81">
        <v>792</v>
      </c>
      <c r="E33" s="81">
        <v>842</v>
      </c>
      <c r="F33" s="81">
        <v>405</v>
      </c>
      <c r="G33" s="81">
        <v>2428</v>
      </c>
      <c r="H33" s="146">
        <v>648</v>
      </c>
      <c r="I33" s="81">
        <v>113</v>
      </c>
    </row>
    <row r="34" spans="1:29" x14ac:dyDescent="0.2">
      <c r="A34" s="135">
        <v>1997</v>
      </c>
      <c r="B34" s="81">
        <v>6195</v>
      </c>
      <c r="C34" s="81">
        <v>848</v>
      </c>
      <c r="D34" s="81">
        <v>823</v>
      </c>
      <c r="E34" s="81">
        <v>805</v>
      </c>
      <c r="F34" s="81">
        <v>485</v>
      </c>
      <c r="G34" s="81">
        <v>2296</v>
      </c>
      <c r="H34" s="146">
        <v>784</v>
      </c>
      <c r="I34" s="81">
        <v>154</v>
      </c>
    </row>
    <row r="35" spans="1:29" x14ac:dyDescent="0.2">
      <c r="A35" s="135">
        <v>1998</v>
      </c>
      <c r="B35" s="81">
        <v>6273</v>
      </c>
      <c r="C35" s="81">
        <v>821</v>
      </c>
      <c r="D35" s="81">
        <v>767</v>
      </c>
      <c r="E35" s="81">
        <v>900</v>
      </c>
      <c r="F35" s="81">
        <v>440</v>
      </c>
      <c r="G35" s="81">
        <v>2374</v>
      </c>
      <c r="H35" s="146">
        <v>829</v>
      </c>
      <c r="I35" s="81">
        <v>142</v>
      </c>
    </row>
    <row r="36" spans="1:29" x14ac:dyDescent="0.2">
      <c r="A36" s="135">
        <v>1999</v>
      </c>
      <c r="B36" s="81">
        <v>6526</v>
      </c>
      <c r="C36" s="81">
        <v>797</v>
      </c>
      <c r="D36" s="81">
        <v>904</v>
      </c>
      <c r="E36" s="81">
        <v>944</v>
      </c>
      <c r="F36" s="81">
        <v>462</v>
      </c>
      <c r="G36" s="81">
        <v>2295</v>
      </c>
      <c r="H36" s="146">
        <v>913</v>
      </c>
      <c r="I36" s="81">
        <v>211</v>
      </c>
    </row>
    <row r="37" spans="1:29" x14ac:dyDescent="0.2">
      <c r="A37" s="135">
        <v>2000</v>
      </c>
      <c r="B37" s="81">
        <v>6798</v>
      </c>
      <c r="C37" s="81">
        <v>814</v>
      </c>
      <c r="D37" s="81">
        <v>971</v>
      </c>
      <c r="E37" s="81">
        <v>883</v>
      </c>
      <c r="F37" s="81">
        <v>450</v>
      </c>
      <c r="G37" s="81">
        <v>2431</v>
      </c>
      <c r="H37" s="146">
        <v>1030</v>
      </c>
      <c r="I37" s="81">
        <v>219</v>
      </c>
    </row>
    <row r="38" spans="1:29" ht="15" x14ac:dyDescent="0.2">
      <c r="A38" s="135" t="s">
        <v>109</v>
      </c>
      <c r="B38" s="81">
        <v>5805</v>
      </c>
      <c r="C38" s="81">
        <v>825</v>
      </c>
      <c r="D38" s="81">
        <v>919</v>
      </c>
      <c r="E38" s="81">
        <v>707</v>
      </c>
      <c r="F38" s="81">
        <v>432</v>
      </c>
      <c r="G38" s="81">
        <v>1658</v>
      </c>
      <c r="H38" s="146">
        <v>1055</v>
      </c>
      <c r="I38" s="81">
        <v>209</v>
      </c>
    </row>
    <row r="39" spans="1:29" x14ac:dyDescent="0.2">
      <c r="A39" s="135">
        <v>2002</v>
      </c>
      <c r="B39" s="81">
        <v>6421</v>
      </c>
      <c r="C39" s="81">
        <v>849</v>
      </c>
      <c r="D39" s="81">
        <v>907</v>
      </c>
      <c r="E39" s="81">
        <v>728</v>
      </c>
      <c r="F39" s="81">
        <v>474</v>
      </c>
      <c r="G39" s="81">
        <v>2067</v>
      </c>
      <c r="H39" s="146">
        <v>1076</v>
      </c>
      <c r="I39" s="81">
        <v>320</v>
      </c>
    </row>
    <row r="40" spans="1:29" ht="15" x14ac:dyDescent="0.2">
      <c r="A40" s="135" t="s">
        <v>108</v>
      </c>
      <c r="B40" s="81">
        <v>6916</v>
      </c>
      <c r="C40" s="81">
        <v>820</v>
      </c>
      <c r="D40" s="81">
        <v>959</v>
      </c>
      <c r="E40" s="81">
        <v>658</v>
      </c>
      <c r="F40" s="81">
        <v>758</v>
      </c>
      <c r="G40" s="81">
        <v>2307</v>
      </c>
      <c r="H40" s="146">
        <v>1160</v>
      </c>
      <c r="I40" s="81">
        <v>254</v>
      </c>
    </row>
    <row r="41" spans="1:29" x14ac:dyDescent="0.2">
      <c r="A41" s="135">
        <v>2004</v>
      </c>
      <c r="B41" s="81">
        <v>6640</v>
      </c>
      <c r="C41" s="81">
        <v>946</v>
      </c>
      <c r="D41" s="81">
        <v>944</v>
      </c>
      <c r="E41" s="81">
        <v>605</v>
      </c>
      <c r="F41" s="81">
        <v>684</v>
      </c>
      <c r="G41" s="81">
        <v>2055</v>
      </c>
      <c r="H41" s="146">
        <v>1160</v>
      </c>
      <c r="I41" s="81">
        <v>246</v>
      </c>
    </row>
    <row r="42" spans="1:29" x14ac:dyDescent="0.2">
      <c r="A42" s="135" t="s">
        <v>52</v>
      </c>
      <c r="B42" s="81">
        <v>7616</v>
      </c>
      <c r="C42" s="81">
        <v>1011</v>
      </c>
      <c r="D42" s="81">
        <v>1238</v>
      </c>
      <c r="E42" s="81">
        <v>648</v>
      </c>
      <c r="F42" s="81">
        <v>637</v>
      </c>
      <c r="G42" s="81">
        <v>2590</v>
      </c>
      <c r="H42" s="146">
        <v>1088</v>
      </c>
      <c r="I42" s="81">
        <v>404</v>
      </c>
      <c r="J42" s="127"/>
    </row>
    <row r="43" spans="1:29" x14ac:dyDescent="0.2">
      <c r="A43" s="135">
        <v>2006</v>
      </c>
      <c r="B43" s="81">
        <v>8124</v>
      </c>
      <c r="C43" s="81">
        <v>1199</v>
      </c>
      <c r="D43" s="81">
        <v>1309</v>
      </c>
      <c r="E43" s="81">
        <v>781</v>
      </c>
      <c r="F43" s="81">
        <v>774</v>
      </c>
      <c r="G43" s="81">
        <v>2529</v>
      </c>
      <c r="H43" s="146">
        <v>1075</v>
      </c>
      <c r="I43" s="81">
        <v>457</v>
      </c>
      <c r="J43" s="127"/>
    </row>
    <row r="44" spans="1:29" ht="12" customHeight="1" x14ac:dyDescent="0.2">
      <c r="A44" s="135">
        <v>2007</v>
      </c>
      <c r="B44" s="81">
        <v>9152</v>
      </c>
      <c r="C44" s="81">
        <v>1483</v>
      </c>
      <c r="D44" s="81">
        <v>1587</v>
      </c>
      <c r="E44" s="81">
        <v>835</v>
      </c>
      <c r="F44" s="81">
        <v>729</v>
      </c>
      <c r="G44" s="81">
        <v>2708</v>
      </c>
      <c r="H44" s="146">
        <v>1232</v>
      </c>
      <c r="I44" s="81">
        <v>578</v>
      </c>
      <c r="J44" s="127"/>
    </row>
    <row r="45" spans="1:29" x14ac:dyDescent="0.2">
      <c r="A45" s="135">
        <v>2008</v>
      </c>
      <c r="B45" s="81">
        <v>8338</v>
      </c>
      <c r="C45" s="81">
        <v>1157</v>
      </c>
      <c r="D45" s="81">
        <v>1280</v>
      </c>
      <c r="E45" s="81">
        <v>843</v>
      </c>
      <c r="F45" s="81">
        <v>1053</v>
      </c>
      <c r="G45" s="81">
        <v>2329</v>
      </c>
      <c r="H45" s="146">
        <v>1119</v>
      </c>
      <c r="I45" s="81">
        <v>557</v>
      </c>
      <c r="J45" s="127"/>
    </row>
    <row r="46" spans="1:29" s="276" customFormat="1" x14ac:dyDescent="0.2">
      <c r="A46" s="135">
        <v>2009</v>
      </c>
      <c r="B46" s="81">
        <v>10183</v>
      </c>
      <c r="C46" s="81">
        <v>1113</v>
      </c>
      <c r="D46" s="81">
        <v>1218</v>
      </c>
      <c r="E46" s="81">
        <v>783</v>
      </c>
      <c r="F46" s="81">
        <v>2774</v>
      </c>
      <c r="G46" s="81">
        <v>2495</v>
      </c>
      <c r="H46" s="146">
        <v>1206</v>
      </c>
      <c r="I46" s="81">
        <v>594</v>
      </c>
      <c r="J46" s="127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29" x14ac:dyDescent="0.2">
      <c r="A47" s="135">
        <v>2010</v>
      </c>
      <c r="B47" s="81">
        <v>10430</v>
      </c>
      <c r="C47" s="81">
        <v>1175</v>
      </c>
      <c r="D47" s="81">
        <v>1302</v>
      </c>
      <c r="E47" s="81">
        <v>846</v>
      </c>
      <c r="F47" s="81">
        <v>2722</v>
      </c>
      <c r="G47" s="81">
        <v>2552</v>
      </c>
      <c r="H47" s="146">
        <v>1283</v>
      </c>
      <c r="I47" s="81">
        <v>550</v>
      </c>
      <c r="J47" s="127"/>
    </row>
    <row r="48" spans="1:29" x14ac:dyDescent="0.2">
      <c r="A48" s="135">
        <v>2011</v>
      </c>
      <c r="B48" s="81">
        <v>10774</v>
      </c>
      <c r="C48" s="81">
        <v>1232</v>
      </c>
      <c r="D48" s="81">
        <v>1278</v>
      </c>
      <c r="E48" s="81">
        <v>859</v>
      </c>
      <c r="F48" s="81">
        <v>2329</v>
      </c>
      <c r="G48" s="81">
        <v>2895</v>
      </c>
      <c r="H48" s="146">
        <v>1484</v>
      </c>
      <c r="I48" s="81">
        <v>697</v>
      </c>
      <c r="J48" s="127"/>
    </row>
    <row r="49" spans="1:32" x14ac:dyDescent="0.2">
      <c r="A49" s="135">
        <v>2012</v>
      </c>
      <c r="B49" s="81">
        <v>11579</v>
      </c>
      <c r="C49" s="81">
        <v>1195</v>
      </c>
      <c r="D49" s="81">
        <v>1356</v>
      </c>
      <c r="E49" s="81">
        <v>905</v>
      </c>
      <c r="F49" s="81">
        <v>2693</v>
      </c>
      <c r="G49" s="81">
        <v>3216</v>
      </c>
      <c r="H49" s="146">
        <v>1514</v>
      </c>
      <c r="I49" s="81">
        <v>700</v>
      </c>
      <c r="J49" s="127"/>
    </row>
    <row r="50" spans="1:32" x14ac:dyDescent="0.2">
      <c r="A50" s="135">
        <v>2013</v>
      </c>
      <c r="B50" s="81">
        <v>11618</v>
      </c>
      <c r="C50" s="81">
        <v>1148</v>
      </c>
      <c r="D50" s="81">
        <v>1338</v>
      </c>
      <c r="E50" s="81">
        <v>997</v>
      </c>
      <c r="F50" s="81">
        <v>2588</v>
      </c>
      <c r="G50" s="81">
        <v>3222</v>
      </c>
      <c r="H50" s="146">
        <v>1478</v>
      </c>
      <c r="I50" s="81">
        <v>847</v>
      </c>
      <c r="J50" s="127"/>
    </row>
    <row r="51" spans="1:32" x14ac:dyDescent="0.2">
      <c r="A51" s="135">
        <v>2014</v>
      </c>
      <c r="B51" s="81">
        <v>12467</v>
      </c>
      <c r="C51" s="81">
        <v>1235</v>
      </c>
      <c r="D51" s="81">
        <v>1407</v>
      </c>
      <c r="E51" s="81">
        <v>1031</v>
      </c>
      <c r="F51" s="81">
        <v>2830</v>
      </c>
      <c r="G51" s="81">
        <v>3424</v>
      </c>
      <c r="H51" s="146">
        <v>1610</v>
      </c>
      <c r="I51" s="81">
        <v>930</v>
      </c>
      <c r="J51" s="127"/>
    </row>
    <row r="52" spans="1:32" x14ac:dyDescent="0.2">
      <c r="A52" s="135">
        <v>2015</v>
      </c>
      <c r="B52" s="81">
        <v>12208</v>
      </c>
      <c r="C52" s="81">
        <v>1156</v>
      </c>
      <c r="D52" s="81">
        <v>1326</v>
      </c>
      <c r="E52" s="81">
        <v>917</v>
      </c>
      <c r="F52" s="81">
        <v>2884</v>
      </c>
      <c r="G52" s="81">
        <v>3309</v>
      </c>
      <c r="H52" s="146">
        <v>1471</v>
      </c>
      <c r="I52" s="81">
        <v>1145</v>
      </c>
      <c r="J52" s="127"/>
      <c r="K52" s="27"/>
    </row>
    <row r="53" spans="1:32" x14ac:dyDescent="0.2">
      <c r="A53" s="135">
        <v>2016</v>
      </c>
      <c r="B53" s="81">
        <v>13740</v>
      </c>
      <c r="C53" s="81">
        <v>1239</v>
      </c>
      <c r="D53" s="81">
        <v>1647</v>
      </c>
      <c r="E53" s="81">
        <v>1122</v>
      </c>
      <c r="F53" s="81">
        <v>2918</v>
      </c>
      <c r="G53" s="81">
        <v>3790</v>
      </c>
      <c r="H53" s="146">
        <v>1792</v>
      </c>
      <c r="I53" s="81">
        <v>1232</v>
      </c>
      <c r="J53" s="127"/>
    </row>
    <row r="54" spans="1:32" x14ac:dyDescent="0.2">
      <c r="A54" s="135">
        <v>2017</v>
      </c>
      <c r="B54" s="81">
        <v>14025</v>
      </c>
      <c r="C54" s="81">
        <v>1259</v>
      </c>
      <c r="D54" s="81">
        <v>1600</v>
      </c>
      <c r="E54" s="81">
        <v>1138</v>
      </c>
      <c r="F54" s="81">
        <v>2968</v>
      </c>
      <c r="G54" s="81">
        <v>4084</v>
      </c>
      <c r="H54" s="146">
        <v>1718</v>
      </c>
      <c r="I54" s="81">
        <v>1258</v>
      </c>
      <c r="J54" s="127"/>
    </row>
    <row r="55" spans="1:32" s="274" customFormat="1" x14ac:dyDescent="0.2">
      <c r="A55" s="135">
        <v>2018</v>
      </c>
      <c r="B55" s="81">
        <v>15674</v>
      </c>
      <c r="C55" s="81">
        <v>1303</v>
      </c>
      <c r="D55" s="81">
        <v>1583</v>
      </c>
      <c r="E55" s="81">
        <v>1003</v>
      </c>
      <c r="F55" s="81">
        <v>3441</v>
      </c>
      <c r="G55" s="81">
        <v>4516</v>
      </c>
      <c r="H55" s="146">
        <v>2307</v>
      </c>
      <c r="I55" s="81">
        <v>1521</v>
      </c>
      <c r="J55" s="127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</row>
    <row r="56" spans="1:32" s="274" customFormat="1" x14ac:dyDescent="0.2">
      <c r="A56" s="135">
        <v>2019</v>
      </c>
      <c r="B56" s="81">
        <v>15327</v>
      </c>
      <c r="C56" s="81">
        <v>1358</v>
      </c>
      <c r="D56" s="81">
        <v>1558</v>
      </c>
      <c r="E56" s="81">
        <v>834</v>
      </c>
      <c r="F56" s="81">
        <v>3038</v>
      </c>
      <c r="G56" s="81">
        <v>4553</v>
      </c>
      <c r="H56" s="146">
        <v>2317</v>
      </c>
      <c r="I56" s="81">
        <v>1669</v>
      </c>
      <c r="J56" s="127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</row>
    <row r="57" spans="1:32" s="274" customFormat="1" x14ac:dyDescent="0.2">
      <c r="A57" s="127"/>
      <c r="B57" s="128"/>
      <c r="C57" s="127"/>
      <c r="D57" s="127"/>
      <c r="E57" s="127"/>
      <c r="F57" s="127"/>
      <c r="G57" s="127"/>
      <c r="H57" s="127"/>
      <c r="I57" s="127"/>
      <c r="J57" s="127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</row>
    <row r="58" spans="1:32" x14ac:dyDescent="0.2">
      <c r="A58" s="65"/>
      <c r="B58" s="271"/>
      <c r="C58" s="61"/>
      <c r="D58" s="61"/>
      <c r="E58" s="61"/>
      <c r="F58" s="61"/>
      <c r="G58" s="61"/>
      <c r="H58" s="61"/>
      <c r="I58" s="61"/>
      <c r="J58" s="127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</row>
    <row r="59" spans="1:32" x14ac:dyDescent="0.2">
      <c r="A59" s="45" t="s">
        <v>111</v>
      </c>
      <c r="B59" s="33"/>
      <c r="C59" s="33"/>
      <c r="D59" s="33"/>
      <c r="E59" s="33"/>
      <c r="F59" s="33"/>
      <c r="G59" s="33"/>
      <c r="H59" s="33"/>
      <c r="I59" s="47"/>
    </row>
    <row r="60" spans="1:32" ht="12.75" customHeight="1" x14ac:dyDescent="0.2">
      <c r="A60" s="49" t="s">
        <v>122</v>
      </c>
      <c r="B60" s="33"/>
      <c r="C60" s="33"/>
      <c r="D60" s="33"/>
      <c r="E60" s="33"/>
      <c r="F60" s="33"/>
      <c r="G60" s="33"/>
      <c r="H60" s="33"/>
      <c r="I60" s="47"/>
    </row>
    <row r="61" spans="1:32" x14ac:dyDescent="0.2">
      <c r="A61" s="49" t="s">
        <v>123</v>
      </c>
      <c r="B61" s="31"/>
      <c r="C61" s="33"/>
      <c r="D61" s="33"/>
      <c r="E61" s="33"/>
      <c r="F61" s="33"/>
      <c r="G61" s="33"/>
      <c r="H61" s="33"/>
      <c r="I61" s="47"/>
    </row>
    <row r="62" spans="1:32" x14ac:dyDescent="0.2">
      <c r="A62" s="49" t="s">
        <v>112</v>
      </c>
      <c r="B62" s="31"/>
      <c r="C62" s="33"/>
      <c r="D62" s="33"/>
      <c r="E62" s="33"/>
      <c r="F62" s="33"/>
      <c r="G62" s="33"/>
      <c r="H62" s="33"/>
      <c r="I62" s="47"/>
    </row>
    <row r="63" spans="1:32" x14ac:dyDescent="0.2">
      <c r="A63" s="49" t="s">
        <v>124</v>
      </c>
      <c r="B63" s="31"/>
      <c r="C63" s="33"/>
      <c r="D63" s="33"/>
      <c r="E63" s="33"/>
      <c r="F63" s="33"/>
      <c r="G63" s="33"/>
      <c r="H63" s="33"/>
      <c r="I63" s="47"/>
    </row>
    <row r="64" spans="1:32" x14ac:dyDescent="0.2">
      <c r="A64" s="31" t="s">
        <v>133</v>
      </c>
      <c r="B64" s="31"/>
      <c r="C64" s="33"/>
      <c r="D64" s="33"/>
      <c r="E64" s="33"/>
      <c r="F64" s="33"/>
      <c r="G64" s="33"/>
      <c r="H64" s="33"/>
      <c r="I64" s="47"/>
    </row>
    <row r="65" spans="1:256" s="43" customFormat="1" ht="11.25" x14ac:dyDescent="0.15">
      <c r="A65" s="299" t="s">
        <v>57</v>
      </c>
      <c r="B65" s="300"/>
      <c r="C65" s="300"/>
      <c r="D65" s="300"/>
      <c r="E65" s="300"/>
      <c r="F65" s="300"/>
      <c r="G65" s="300"/>
      <c r="H65" s="300"/>
      <c r="I65" s="300"/>
      <c r="J65" s="42"/>
    </row>
    <row r="66" spans="1:256" s="43" customFormat="1" ht="12" x14ac:dyDescent="0.2">
      <c r="A66" s="60" t="s">
        <v>72</v>
      </c>
      <c r="B66" s="58"/>
      <c r="C66" s="58"/>
      <c r="D66" s="58"/>
      <c r="E66" s="58"/>
      <c r="F66" s="58"/>
      <c r="G66" s="58"/>
      <c r="H66" s="58"/>
      <c r="I66" s="58"/>
      <c r="J66" s="60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  <c r="FH66" s="58"/>
      <c r="FI66" s="58"/>
      <c r="FJ66" s="58"/>
      <c r="FK66" s="58"/>
      <c r="FL66" s="58"/>
      <c r="FM66" s="58"/>
      <c r="FN66" s="58"/>
      <c r="FO66" s="58"/>
      <c r="FP66" s="58"/>
      <c r="FQ66" s="58"/>
      <c r="FR66" s="58"/>
      <c r="FS66" s="58"/>
      <c r="FT66" s="58"/>
      <c r="FU66" s="58"/>
      <c r="FV66" s="58"/>
      <c r="FW66" s="58"/>
      <c r="FX66" s="58"/>
      <c r="FY66" s="58"/>
      <c r="FZ66" s="58"/>
      <c r="GA66" s="58"/>
      <c r="GB66" s="58"/>
      <c r="GC66" s="58"/>
      <c r="GD66" s="58"/>
      <c r="GE66" s="58"/>
      <c r="GF66" s="58"/>
      <c r="GG66" s="58"/>
      <c r="GH66" s="58"/>
      <c r="GI66" s="58"/>
      <c r="GJ66" s="58"/>
      <c r="GK66" s="58"/>
      <c r="GL66" s="58"/>
      <c r="GM66" s="58"/>
      <c r="GN66" s="58"/>
      <c r="GO66" s="58"/>
      <c r="GP66" s="58"/>
      <c r="GQ66" s="58"/>
      <c r="GR66" s="58"/>
      <c r="GS66" s="58"/>
      <c r="GT66" s="58"/>
      <c r="GU66" s="58"/>
      <c r="GV66" s="58"/>
      <c r="GW66" s="58"/>
      <c r="GX66" s="58"/>
      <c r="GY66" s="58"/>
      <c r="GZ66" s="58"/>
      <c r="HA66" s="58"/>
      <c r="HB66" s="58"/>
      <c r="HC66" s="58"/>
      <c r="HD66" s="58"/>
      <c r="HE66" s="58"/>
      <c r="HF66" s="58"/>
      <c r="HG66" s="58"/>
      <c r="HH66" s="58"/>
      <c r="HI66" s="58"/>
      <c r="HJ66" s="58"/>
      <c r="HK66" s="58"/>
      <c r="HL66" s="58"/>
      <c r="HM66" s="58"/>
      <c r="HN66" s="58"/>
      <c r="HO66" s="58"/>
      <c r="HP66" s="58"/>
      <c r="HQ66" s="58"/>
      <c r="HR66" s="58"/>
      <c r="HS66" s="58"/>
      <c r="HT66" s="58"/>
      <c r="HU66" s="58"/>
      <c r="HV66" s="58"/>
      <c r="HW66" s="58"/>
      <c r="HX66" s="58"/>
      <c r="HY66" s="58"/>
      <c r="HZ66" s="58"/>
      <c r="IA66" s="58"/>
      <c r="IB66" s="58"/>
      <c r="IC66" s="58"/>
      <c r="ID66" s="58"/>
      <c r="IE66" s="58"/>
      <c r="IF66" s="58"/>
      <c r="IG66" s="58"/>
      <c r="IH66" s="58"/>
      <c r="II66" s="58"/>
      <c r="IJ66" s="58"/>
      <c r="IK66" s="58"/>
      <c r="IL66" s="58"/>
      <c r="IM66" s="58"/>
      <c r="IN66" s="58"/>
      <c r="IO66" s="58"/>
      <c r="IP66" s="58"/>
      <c r="IQ66" s="58"/>
      <c r="IR66" s="58"/>
      <c r="IS66" s="58"/>
      <c r="IT66" s="58"/>
      <c r="IU66" s="58"/>
      <c r="IV66" s="58"/>
    </row>
    <row r="67" spans="1:256" s="43" customFormat="1" ht="13.5" customHeight="1" x14ac:dyDescent="0.15">
      <c r="A67" s="45" t="s">
        <v>70</v>
      </c>
      <c r="B67" s="32"/>
      <c r="C67" s="32"/>
      <c r="D67" s="32"/>
      <c r="E67" s="32"/>
      <c r="F67" s="32"/>
      <c r="G67" s="32"/>
      <c r="H67" s="32"/>
      <c r="I67" s="32"/>
      <c r="J67" s="42"/>
    </row>
    <row r="68" spans="1:256" s="43" customFormat="1" ht="13.5" customHeight="1" x14ac:dyDescent="0.15">
      <c r="A68" s="45" t="s">
        <v>71</v>
      </c>
      <c r="B68" s="32"/>
      <c r="C68" s="32"/>
      <c r="D68" s="32"/>
      <c r="E68" s="32"/>
      <c r="F68" s="32"/>
      <c r="G68" s="32"/>
      <c r="H68" s="32"/>
      <c r="I68" s="32"/>
      <c r="J68" s="42"/>
    </row>
    <row r="69" spans="1:256" s="43" customFormat="1" ht="13.5" customHeight="1" x14ac:dyDescent="0.15">
      <c r="A69" s="45"/>
      <c r="B69" s="32"/>
      <c r="C69" s="32"/>
      <c r="D69" s="32"/>
      <c r="E69" s="32"/>
      <c r="F69" s="32"/>
      <c r="G69" s="32"/>
      <c r="H69" s="32"/>
      <c r="I69" s="32"/>
      <c r="J69" s="42"/>
    </row>
    <row r="70" spans="1:256" s="43" customFormat="1" ht="11.25" x14ac:dyDescent="0.15">
      <c r="A70" s="34" t="s">
        <v>100</v>
      </c>
      <c r="B70" s="32"/>
      <c r="C70" s="32"/>
      <c r="D70" s="32"/>
      <c r="E70" s="32"/>
      <c r="F70" s="32"/>
      <c r="G70" s="32"/>
      <c r="H70" s="32"/>
      <c r="I70" s="32"/>
      <c r="J70" s="42"/>
    </row>
    <row r="71" spans="1:256" s="43" customFormat="1" ht="12" x14ac:dyDescent="0.2">
      <c r="A71" s="66"/>
      <c r="B71" s="48"/>
      <c r="C71" s="48"/>
      <c r="D71" s="32"/>
      <c r="E71" s="32"/>
      <c r="F71" s="32"/>
      <c r="G71" s="32"/>
      <c r="H71" s="32"/>
      <c r="I71" s="32"/>
      <c r="J71" s="42"/>
    </row>
    <row r="72" spans="1:256" x14ac:dyDescent="0.2">
      <c r="A72" s="28"/>
      <c r="B72" s="21"/>
      <c r="C72" s="21"/>
      <c r="D72" s="21"/>
      <c r="E72" s="21"/>
      <c r="F72" s="21"/>
      <c r="G72" s="21"/>
      <c r="H72" s="21"/>
      <c r="I72" s="21"/>
    </row>
    <row r="84" spans="4:4" x14ac:dyDescent="0.2">
      <c r="D84" s="275"/>
    </row>
    <row r="85" spans="4:4" x14ac:dyDescent="0.2">
      <c r="D85" s="275"/>
    </row>
    <row r="86" spans="4:4" x14ac:dyDescent="0.2">
      <c r="D86" s="277"/>
    </row>
    <row r="87" spans="4:4" x14ac:dyDescent="0.2">
      <c r="D87" s="278"/>
    </row>
    <row r="88" spans="4:4" x14ac:dyDescent="0.2">
      <c r="D88" s="278"/>
    </row>
    <row r="89" spans="4:4" x14ac:dyDescent="0.2">
      <c r="D89" s="279"/>
    </row>
    <row r="90" spans="4:4" x14ac:dyDescent="0.2">
      <c r="D90" s="280"/>
    </row>
    <row r="91" spans="4:4" x14ac:dyDescent="0.2">
      <c r="D91" s="280"/>
    </row>
    <row r="92" spans="4:4" x14ac:dyDescent="0.2">
      <c r="D92" s="280"/>
    </row>
    <row r="93" spans="4:4" x14ac:dyDescent="0.2">
      <c r="D93" s="281"/>
    </row>
  </sheetData>
  <mergeCells count="1">
    <mergeCell ref="A65:I65"/>
  </mergeCells>
  <phoneticPr fontId="23" type="noConversion"/>
  <pageMargins left="0.31496062992125984" right="0.15748031496062992" top="0.31496062992125984" bottom="0.19685039370078741" header="0.31496062992125984" footer="0.15748031496062992"/>
  <pageSetup paperSize="9" scale="93" orientation="portrait" r:id="rId1"/>
  <headerFooter alignWithMargins="0"/>
  <ignoredErrors>
    <ignoredError sqref="A42 A38:A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3"/>
  <sheetViews>
    <sheetView showGridLines="0" workbookViewId="0">
      <selection activeCell="M18" sqref="M18"/>
    </sheetView>
  </sheetViews>
  <sheetFormatPr baseColWidth="10" defaultColWidth="12.5703125" defaultRowHeight="12.75" x14ac:dyDescent="0.2"/>
  <cols>
    <col min="1" max="1" width="8.42578125" style="19" customWidth="1"/>
    <col min="2" max="2" width="9.85546875" style="19" customWidth="1"/>
    <col min="3" max="4" width="13.28515625" style="19" customWidth="1"/>
    <col min="5" max="5" width="14.42578125" style="19" customWidth="1"/>
    <col min="6" max="6" width="16.28515625" style="19" customWidth="1"/>
    <col min="7" max="7" width="15.5703125" style="19" customWidth="1"/>
    <col min="8" max="8" width="14.42578125" style="19" customWidth="1"/>
    <col min="9" max="16384" width="12.5703125" style="19"/>
  </cols>
  <sheetData>
    <row r="1" spans="1:10" x14ac:dyDescent="0.2">
      <c r="A1" s="50" t="s">
        <v>165</v>
      </c>
    </row>
    <row r="2" spans="1:10" ht="18" x14ac:dyDescent="0.25">
      <c r="A2" s="1" t="s">
        <v>42</v>
      </c>
      <c r="B2"/>
      <c r="C2"/>
      <c r="D2"/>
      <c r="E2"/>
      <c r="F2"/>
      <c r="G2"/>
      <c r="H2"/>
      <c r="I2"/>
    </row>
    <row r="3" spans="1:10" ht="18.75" x14ac:dyDescent="0.25">
      <c r="A3" s="46" t="s">
        <v>161</v>
      </c>
      <c r="B3"/>
      <c r="C3"/>
      <c r="D3" s="2"/>
      <c r="E3"/>
      <c r="F3"/>
      <c r="G3"/>
      <c r="H3"/>
      <c r="I3"/>
    </row>
    <row r="4" spans="1:10" x14ac:dyDescent="0.2">
      <c r="A4"/>
      <c r="B4"/>
      <c r="C4"/>
      <c r="D4"/>
      <c r="E4"/>
      <c r="F4"/>
      <c r="G4"/>
      <c r="H4"/>
      <c r="I4" s="2"/>
      <c r="J4" s="24"/>
    </row>
    <row r="5" spans="1:10" ht="44.25" customHeight="1" x14ac:dyDescent="0.2">
      <c r="A5" s="225" t="s">
        <v>43</v>
      </c>
      <c r="B5" s="232" t="s">
        <v>7</v>
      </c>
      <c r="C5" s="235" t="s">
        <v>29</v>
      </c>
      <c r="D5" s="235" t="s">
        <v>39</v>
      </c>
      <c r="E5" s="235" t="s">
        <v>41</v>
      </c>
      <c r="F5" s="239" t="s">
        <v>69</v>
      </c>
      <c r="G5" s="235" t="s">
        <v>68</v>
      </c>
      <c r="H5" s="235" t="s">
        <v>73</v>
      </c>
      <c r="I5" s="23"/>
      <c r="J5" s="24"/>
    </row>
    <row r="6" spans="1:10" x14ac:dyDescent="0.2">
      <c r="A6" s="226">
        <v>1995</v>
      </c>
      <c r="B6" s="233">
        <v>513</v>
      </c>
      <c r="C6" s="236" t="s">
        <v>6</v>
      </c>
      <c r="D6" s="236" t="s">
        <v>6</v>
      </c>
      <c r="E6" s="233">
        <v>231</v>
      </c>
      <c r="F6" s="233">
        <v>282</v>
      </c>
      <c r="G6" s="236" t="s">
        <v>6</v>
      </c>
      <c r="H6" s="236" t="s">
        <v>6</v>
      </c>
      <c r="I6" s="21"/>
      <c r="J6" s="24"/>
    </row>
    <row r="7" spans="1:10" x14ac:dyDescent="0.2">
      <c r="A7" s="226">
        <v>1996</v>
      </c>
      <c r="B7" s="233">
        <v>588</v>
      </c>
      <c r="C7" s="236" t="s">
        <v>6</v>
      </c>
      <c r="D7" s="236" t="s">
        <v>6</v>
      </c>
      <c r="E7" s="233">
        <v>224</v>
      </c>
      <c r="F7" s="233">
        <v>364</v>
      </c>
      <c r="G7" s="236" t="s">
        <v>6</v>
      </c>
      <c r="H7" s="236" t="s">
        <v>6</v>
      </c>
      <c r="I7" s="21"/>
      <c r="J7" s="24"/>
    </row>
    <row r="8" spans="1:10" x14ac:dyDescent="0.2">
      <c r="A8" s="226">
        <v>1997</v>
      </c>
      <c r="B8" s="233">
        <v>498</v>
      </c>
      <c r="C8" s="236" t="s">
        <v>6</v>
      </c>
      <c r="D8" s="236" t="s">
        <v>6</v>
      </c>
      <c r="E8" s="233">
        <v>232</v>
      </c>
      <c r="F8" s="233">
        <v>266</v>
      </c>
      <c r="G8" s="236" t="s">
        <v>6</v>
      </c>
      <c r="H8" s="236" t="s">
        <v>6</v>
      </c>
      <c r="I8" s="21"/>
      <c r="J8" s="24"/>
    </row>
    <row r="9" spans="1:10" x14ac:dyDescent="0.2">
      <c r="A9" s="226">
        <v>1998</v>
      </c>
      <c r="B9" s="233">
        <v>439</v>
      </c>
      <c r="C9" s="236" t="s">
        <v>6</v>
      </c>
      <c r="D9" s="236" t="s">
        <v>6</v>
      </c>
      <c r="E9" s="233">
        <v>262</v>
      </c>
      <c r="F9" s="233">
        <v>177</v>
      </c>
      <c r="G9" s="236" t="s">
        <v>6</v>
      </c>
      <c r="H9" s="236" t="s">
        <v>6</v>
      </c>
      <c r="I9" s="21"/>
      <c r="J9" s="24"/>
    </row>
    <row r="10" spans="1:10" x14ac:dyDescent="0.2">
      <c r="A10" s="227">
        <v>1999</v>
      </c>
      <c r="B10" s="233">
        <v>415</v>
      </c>
      <c r="C10" s="233">
        <v>1</v>
      </c>
      <c r="D10" s="236" t="s">
        <v>6</v>
      </c>
      <c r="E10" s="233">
        <v>243</v>
      </c>
      <c r="F10" s="233">
        <v>171</v>
      </c>
      <c r="G10" s="236" t="s">
        <v>6</v>
      </c>
      <c r="H10" s="236" t="s">
        <v>6</v>
      </c>
      <c r="I10" s="21"/>
      <c r="J10" s="24"/>
    </row>
    <row r="11" spans="1:10" x14ac:dyDescent="0.2">
      <c r="A11" s="227">
        <v>2000</v>
      </c>
      <c r="B11" s="233">
        <v>599</v>
      </c>
      <c r="C11" s="233">
        <v>44</v>
      </c>
      <c r="D11" s="236" t="s">
        <v>6</v>
      </c>
      <c r="E11" s="233">
        <v>320</v>
      </c>
      <c r="F11" s="233">
        <v>179</v>
      </c>
      <c r="G11" s="233">
        <v>11</v>
      </c>
      <c r="H11" s="233">
        <v>45</v>
      </c>
      <c r="I11" s="21"/>
      <c r="J11" s="24"/>
    </row>
    <row r="12" spans="1:10" x14ac:dyDescent="0.2">
      <c r="A12" s="227">
        <v>2001</v>
      </c>
      <c r="B12" s="233">
        <v>668</v>
      </c>
      <c r="C12" s="233">
        <v>40</v>
      </c>
      <c r="D12" s="233">
        <v>15</v>
      </c>
      <c r="E12" s="233">
        <v>336</v>
      </c>
      <c r="F12" s="233">
        <v>227</v>
      </c>
      <c r="G12" s="233">
        <v>10</v>
      </c>
      <c r="H12" s="233">
        <v>40</v>
      </c>
      <c r="I12" s="21"/>
      <c r="J12" s="24"/>
    </row>
    <row r="13" spans="1:10" x14ac:dyDescent="0.2">
      <c r="A13" s="226">
        <v>2002</v>
      </c>
      <c r="B13" s="233">
        <v>728</v>
      </c>
      <c r="C13" s="233">
        <v>49</v>
      </c>
      <c r="D13" s="233">
        <v>32</v>
      </c>
      <c r="E13" s="233">
        <v>299</v>
      </c>
      <c r="F13" s="233">
        <v>284</v>
      </c>
      <c r="G13" s="233">
        <v>8</v>
      </c>
      <c r="H13" s="233">
        <v>56</v>
      </c>
      <c r="I13" s="21"/>
      <c r="J13" s="24"/>
    </row>
    <row r="14" spans="1:10" x14ac:dyDescent="0.2">
      <c r="A14" s="228" t="s">
        <v>50</v>
      </c>
      <c r="B14" s="234">
        <v>780</v>
      </c>
      <c r="C14" s="234">
        <v>54</v>
      </c>
      <c r="D14" s="234">
        <v>49</v>
      </c>
      <c r="E14" s="234">
        <v>279</v>
      </c>
      <c r="F14" s="234">
        <v>308</v>
      </c>
      <c r="G14" s="234">
        <v>22</v>
      </c>
      <c r="H14" s="234">
        <v>67</v>
      </c>
      <c r="I14" s="22"/>
      <c r="J14" s="24"/>
    </row>
    <row r="15" spans="1:10" x14ac:dyDescent="0.2">
      <c r="A15" s="229">
        <v>2004</v>
      </c>
      <c r="B15" s="233">
        <v>934</v>
      </c>
      <c r="C15" s="233">
        <v>77</v>
      </c>
      <c r="D15" s="237">
        <v>42</v>
      </c>
      <c r="E15" s="238">
        <v>420</v>
      </c>
      <c r="F15" s="238">
        <v>262</v>
      </c>
      <c r="G15" s="238">
        <v>30</v>
      </c>
      <c r="H15" s="238">
        <v>103</v>
      </c>
      <c r="I15" s="8"/>
      <c r="J15" s="24"/>
    </row>
    <row r="16" spans="1:10" x14ac:dyDescent="0.2">
      <c r="A16" s="230" t="s">
        <v>52</v>
      </c>
      <c r="B16" s="243">
        <v>829</v>
      </c>
      <c r="C16" s="243">
        <v>78</v>
      </c>
      <c r="D16" s="244">
        <v>62</v>
      </c>
      <c r="E16" s="245">
        <v>324</v>
      </c>
      <c r="F16" s="245">
        <v>200</v>
      </c>
      <c r="G16" s="245">
        <v>31</v>
      </c>
      <c r="H16" s="245">
        <v>134</v>
      </c>
      <c r="I16" s="8"/>
      <c r="J16" s="24"/>
    </row>
    <row r="17" spans="1:21" x14ac:dyDescent="0.2">
      <c r="A17" s="231" t="s">
        <v>66</v>
      </c>
      <c r="B17" s="243">
        <v>881</v>
      </c>
      <c r="C17" s="243">
        <v>100</v>
      </c>
      <c r="D17" s="244">
        <v>91</v>
      </c>
      <c r="E17" s="245">
        <v>315</v>
      </c>
      <c r="F17" s="245">
        <v>184</v>
      </c>
      <c r="G17" s="245">
        <v>48</v>
      </c>
      <c r="H17" s="245">
        <v>143</v>
      </c>
      <c r="I17" s="8"/>
      <c r="J17" s="24"/>
    </row>
    <row r="18" spans="1:21" x14ac:dyDescent="0.2">
      <c r="A18" s="231" t="s">
        <v>67</v>
      </c>
      <c r="B18" s="243">
        <v>977</v>
      </c>
      <c r="C18" s="243">
        <v>140</v>
      </c>
      <c r="D18" s="244">
        <v>75</v>
      </c>
      <c r="E18" s="245">
        <v>254</v>
      </c>
      <c r="F18" s="245">
        <v>170</v>
      </c>
      <c r="G18" s="245">
        <v>147</v>
      </c>
      <c r="H18" s="245">
        <v>191</v>
      </c>
      <c r="I18" s="8"/>
      <c r="J18" s="24"/>
    </row>
    <row r="19" spans="1:21" s="24" customFormat="1" x14ac:dyDescent="0.2">
      <c r="A19" s="231" t="s">
        <v>95</v>
      </c>
      <c r="B19" s="243">
        <v>772</v>
      </c>
      <c r="C19" s="243">
        <v>69</v>
      </c>
      <c r="D19" s="244">
        <v>75</v>
      </c>
      <c r="E19" s="245">
        <v>157</v>
      </c>
      <c r="F19" s="245">
        <v>122</v>
      </c>
      <c r="G19" s="245">
        <v>177</v>
      </c>
      <c r="H19" s="245">
        <v>172</v>
      </c>
      <c r="I19" s="8"/>
    </row>
    <row r="20" spans="1:21" s="24" customFormat="1" x14ac:dyDescent="0.2">
      <c r="A20" s="231" t="s">
        <v>93</v>
      </c>
      <c r="B20" s="243">
        <v>879</v>
      </c>
      <c r="C20" s="243">
        <v>133</v>
      </c>
      <c r="D20" s="244">
        <v>77</v>
      </c>
      <c r="E20" s="245">
        <v>161</v>
      </c>
      <c r="F20" s="245">
        <v>103</v>
      </c>
      <c r="G20" s="245">
        <v>209</v>
      </c>
      <c r="H20" s="245">
        <v>196</v>
      </c>
      <c r="I20" s="8"/>
    </row>
    <row r="21" spans="1:21" s="24" customFormat="1" x14ac:dyDescent="0.2">
      <c r="A21" s="231" t="s">
        <v>110</v>
      </c>
      <c r="B21" s="243">
        <v>1136</v>
      </c>
      <c r="C21" s="243">
        <v>153</v>
      </c>
      <c r="D21" s="244">
        <v>127</v>
      </c>
      <c r="E21" s="245">
        <v>254</v>
      </c>
      <c r="F21" s="245">
        <v>140</v>
      </c>
      <c r="G21" s="245">
        <v>280</v>
      </c>
      <c r="H21" s="245">
        <v>182</v>
      </c>
      <c r="I21" s="8"/>
    </row>
    <row r="22" spans="1:21" s="24" customFormat="1" x14ac:dyDescent="0.2">
      <c r="A22" s="231" t="s">
        <v>116</v>
      </c>
      <c r="B22" s="243">
        <v>1138</v>
      </c>
      <c r="C22" s="243">
        <v>164</v>
      </c>
      <c r="D22" s="244">
        <v>123</v>
      </c>
      <c r="E22" s="245">
        <v>183</v>
      </c>
      <c r="F22" s="245">
        <v>167</v>
      </c>
      <c r="G22" s="245">
        <v>280</v>
      </c>
      <c r="H22" s="245">
        <v>221</v>
      </c>
      <c r="I22" s="8"/>
    </row>
    <row r="23" spans="1:21" s="24" customFormat="1" x14ac:dyDescent="0.2">
      <c r="A23" s="231" t="s">
        <v>118</v>
      </c>
      <c r="B23" s="243">
        <v>1324</v>
      </c>
      <c r="C23" s="243">
        <v>138</v>
      </c>
      <c r="D23" s="244">
        <v>123</v>
      </c>
      <c r="E23" s="245">
        <v>197</v>
      </c>
      <c r="F23" s="245">
        <v>226</v>
      </c>
      <c r="G23" s="245">
        <v>392</v>
      </c>
      <c r="H23" s="245">
        <v>248</v>
      </c>
      <c r="I23" s="8"/>
    </row>
    <row r="24" spans="1:21" s="24" customFormat="1" x14ac:dyDescent="0.2">
      <c r="A24" s="231">
        <v>2013</v>
      </c>
      <c r="B24" s="243">
        <v>1413</v>
      </c>
      <c r="C24" s="243">
        <v>165</v>
      </c>
      <c r="D24" s="244">
        <v>145</v>
      </c>
      <c r="E24" s="245">
        <v>212</v>
      </c>
      <c r="F24" s="245">
        <v>258</v>
      </c>
      <c r="G24" s="245">
        <v>320</v>
      </c>
      <c r="H24" s="245">
        <v>313</v>
      </c>
      <c r="I24" s="8"/>
    </row>
    <row r="25" spans="1:21" s="24" customFormat="1" x14ac:dyDescent="0.2">
      <c r="A25" s="231" t="s">
        <v>145</v>
      </c>
      <c r="B25" s="243">
        <v>1536</v>
      </c>
      <c r="C25" s="243">
        <v>189</v>
      </c>
      <c r="D25" s="244">
        <v>150</v>
      </c>
      <c r="E25" s="245">
        <v>251</v>
      </c>
      <c r="F25" s="245">
        <v>326</v>
      </c>
      <c r="G25" s="245">
        <v>362</v>
      </c>
      <c r="H25" s="245">
        <v>258</v>
      </c>
      <c r="I25" s="8"/>
    </row>
    <row r="26" spans="1:21" s="24" customFormat="1" x14ac:dyDescent="0.2">
      <c r="A26" s="231" t="s">
        <v>135</v>
      </c>
      <c r="B26" s="243">
        <v>1737</v>
      </c>
      <c r="C26" s="243">
        <v>225</v>
      </c>
      <c r="D26" s="244">
        <v>109</v>
      </c>
      <c r="E26" s="245">
        <v>281</v>
      </c>
      <c r="F26" s="245">
        <v>359</v>
      </c>
      <c r="G26" s="245">
        <v>466</v>
      </c>
      <c r="H26" s="245">
        <v>297</v>
      </c>
      <c r="I26" s="8"/>
    </row>
    <row r="27" spans="1:21" s="24" customFormat="1" x14ac:dyDescent="0.2">
      <c r="A27" s="231" t="s">
        <v>141</v>
      </c>
      <c r="B27" s="243">
        <v>1490</v>
      </c>
      <c r="C27" s="243">
        <v>171</v>
      </c>
      <c r="D27" s="244">
        <v>125</v>
      </c>
      <c r="E27" s="245">
        <v>218</v>
      </c>
      <c r="F27" s="245">
        <v>209</v>
      </c>
      <c r="G27" s="245">
        <v>456</v>
      </c>
      <c r="H27" s="245">
        <v>311</v>
      </c>
      <c r="I27" s="8"/>
    </row>
    <row r="28" spans="1:21" s="272" customFormat="1" x14ac:dyDescent="0.2">
      <c r="A28" s="231" t="s">
        <v>146</v>
      </c>
      <c r="B28" s="243">
        <v>1822</v>
      </c>
      <c r="C28" s="243">
        <v>216</v>
      </c>
      <c r="D28" s="244">
        <v>141</v>
      </c>
      <c r="E28" s="245">
        <v>285</v>
      </c>
      <c r="F28" s="245">
        <v>246</v>
      </c>
      <c r="G28" s="245">
        <v>541</v>
      </c>
      <c r="H28" s="245">
        <v>393</v>
      </c>
      <c r="I28" s="8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s="24" customFormat="1" x14ac:dyDescent="0.2">
      <c r="A29" s="231" t="s">
        <v>155</v>
      </c>
      <c r="B29" s="243">
        <v>852</v>
      </c>
      <c r="C29" s="243">
        <v>95</v>
      </c>
      <c r="D29" s="244">
        <v>111</v>
      </c>
      <c r="E29" s="245">
        <v>83</v>
      </c>
      <c r="F29" s="245">
        <v>76</v>
      </c>
      <c r="G29" s="245">
        <v>224</v>
      </c>
      <c r="H29" s="245">
        <v>263</v>
      </c>
      <c r="I29" s="8"/>
    </row>
    <row r="30" spans="1:21" s="24" customFormat="1" x14ac:dyDescent="0.2">
      <c r="A30" s="231" t="s">
        <v>162</v>
      </c>
      <c r="B30" s="243">
        <v>1039</v>
      </c>
      <c r="C30" s="243">
        <v>87</v>
      </c>
      <c r="D30" s="244">
        <v>147</v>
      </c>
      <c r="E30" s="245">
        <v>95</v>
      </c>
      <c r="F30" s="245">
        <v>82</v>
      </c>
      <c r="G30" s="245">
        <v>312</v>
      </c>
      <c r="H30" s="245">
        <v>316</v>
      </c>
      <c r="I30" s="8"/>
    </row>
    <row r="31" spans="1:21" s="24" customFormat="1" x14ac:dyDescent="0.2">
      <c r="A31" s="125"/>
      <c r="B31" s="128"/>
      <c r="C31" s="70"/>
      <c r="D31" s="289"/>
      <c r="E31" s="15"/>
      <c r="F31" s="15"/>
      <c r="G31" s="15"/>
      <c r="H31" s="15"/>
      <c r="I31" s="8"/>
    </row>
    <row r="32" spans="1:21" s="24" customFormat="1" x14ac:dyDescent="0.2">
      <c r="A32" s="125"/>
      <c r="B32" s="286"/>
      <c r="C32" s="286"/>
      <c r="D32" s="287"/>
      <c r="E32" s="288"/>
      <c r="F32" s="288"/>
      <c r="G32" s="288"/>
      <c r="H32" s="288"/>
      <c r="I32" s="8"/>
    </row>
    <row r="33" spans="1:10" x14ac:dyDescent="0.2">
      <c r="A33" s="57" t="s">
        <v>74</v>
      </c>
      <c r="B33" s="30"/>
      <c r="C33" s="30"/>
      <c r="D33" s="7"/>
      <c r="E33" s="8"/>
      <c r="F33" s="8"/>
      <c r="G33" s="8"/>
      <c r="H33" s="9"/>
      <c r="I33" s="8"/>
      <c r="J33" s="24"/>
    </row>
    <row r="34" spans="1:10" x14ac:dyDescent="0.2">
      <c r="A34" s="68" t="s">
        <v>126</v>
      </c>
      <c r="B34" s="30"/>
      <c r="C34" s="30"/>
      <c r="D34" s="7"/>
      <c r="E34" s="8"/>
      <c r="F34" s="8"/>
      <c r="G34" s="8"/>
      <c r="H34" s="9"/>
      <c r="I34" s="8"/>
      <c r="J34" s="24"/>
    </row>
    <row r="35" spans="1:10" x14ac:dyDescent="0.2">
      <c r="A35" s="58" t="s">
        <v>75</v>
      </c>
      <c r="B35"/>
      <c r="C35"/>
      <c r="D35"/>
      <c r="E35"/>
      <c r="F35"/>
      <c r="G35"/>
      <c r="H35"/>
      <c r="I35" s="2"/>
      <c r="J35" s="24"/>
    </row>
    <row r="36" spans="1:10" x14ac:dyDescent="0.2">
      <c r="A36" s="60" t="s">
        <v>72</v>
      </c>
      <c r="I36" s="24"/>
      <c r="J36" s="24"/>
    </row>
    <row r="37" spans="1:10" s="20" customFormat="1" x14ac:dyDescent="0.2">
      <c r="A37" s="214" t="s">
        <v>140</v>
      </c>
      <c r="B37" s="90"/>
      <c r="C37" s="90"/>
      <c r="D37" s="79"/>
      <c r="F37" s="92"/>
      <c r="G37" s="92"/>
    </row>
    <row r="38" spans="1:10" s="20" customFormat="1" x14ac:dyDescent="0.2">
      <c r="A38" s="214" t="s">
        <v>142</v>
      </c>
      <c r="B38" s="90"/>
      <c r="C38" s="90"/>
      <c r="D38" s="79"/>
      <c r="F38" s="92"/>
      <c r="G38" s="92"/>
    </row>
    <row r="39" spans="1:10" s="20" customFormat="1" x14ac:dyDescent="0.2">
      <c r="A39" s="214" t="s">
        <v>143</v>
      </c>
      <c r="B39" s="90"/>
      <c r="C39" s="90"/>
      <c r="D39" s="79"/>
      <c r="F39" s="92"/>
      <c r="G39" s="92"/>
    </row>
    <row r="40" spans="1:10" s="20" customFormat="1" x14ac:dyDescent="0.2">
      <c r="A40" s="214" t="s">
        <v>144</v>
      </c>
      <c r="B40" s="90"/>
      <c r="C40" s="90"/>
      <c r="D40" s="79"/>
      <c r="F40" s="92"/>
      <c r="G40" s="92"/>
    </row>
    <row r="41" spans="1:10" s="20" customFormat="1" x14ac:dyDescent="0.2">
      <c r="A41" s="214" t="s">
        <v>156</v>
      </c>
      <c r="B41" s="90"/>
      <c r="C41" s="90"/>
      <c r="D41" s="79"/>
      <c r="F41" s="92"/>
      <c r="G41" s="92"/>
    </row>
    <row r="42" spans="1:10" s="20" customFormat="1" x14ac:dyDescent="0.2">
      <c r="A42" s="214"/>
      <c r="B42" s="90"/>
      <c r="C42" s="90"/>
      <c r="D42" s="79"/>
      <c r="F42" s="92"/>
      <c r="G42" s="92"/>
    </row>
    <row r="43" spans="1:10" s="20" customFormat="1" x14ac:dyDescent="0.2">
      <c r="A43" s="120" t="s">
        <v>47</v>
      </c>
      <c r="B43" s="120"/>
      <c r="C43" s="120"/>
      <c r="D43" s="79"/>
      <c r="F43" s="92"/>
      <c r="G43" s="92"/>
    </row>
    <row r="44" spans="1:10" s="20" customFormat="1" ht="15" x14ac:dyDescent="0.25">
      <c r="A44" s="44" t="s">
        <v>98</v>
      </c>
      <c r="B44" s="44"/>
      <c r="C44" s="44"/>
      <c r="D44" s="121"/>
      <c r="E44" s="121"/>
      <c r="F44" s="121"/>
      <c r="G44" s="121"/>
    </row>
    <row r="50" spans="2:4" x14ac:dyDescent="0.2">
      <c r="B50" s="282"/>
      <c r="C50" s="282"/>
      <c r="D50" s="282"/>
    </row>
    <row r="51" spans="2:4" x14ac:dyDescent="0.2">
      <c r="B51" s="282"/>
      <c r="C51" s="283"/>
      <c r="D51" s="282"/>
    </row>
    <row r="52" spans="2:4" x14ac:dyDescent="0.2">
      <c r="B52" s="282"/>
      <c r="C52" s="284"/>
      <c r="D52" s="282"/>
    </row>
    <row r="53" spans="2:4" x14ac:dyDescent="0.2">
      <c r="B53" s="282"/>
      <c r="C53" s="284"/>
      <c r="D53" s="282"/>
    </row>
    <row r="54" spans="2:4" x14ac:dyDescent="0.2">
      <c r="B54" s="282"/>
      <c r="C54" s="284"/>
      <c r="D54" s="282"/>
    </row>
    <row r="55" spans="2:4" x14ac:dyDescent="0.2">
      <c r="B55" s="282"/>
      <c r="C55" s="271"/>
      <c r="D55" s="282"/>
    </row>
    <row r="56" spans="2:4" x14ac:dyDescent="0.2">
      <c r="B56" s="282"/>
      <c r="C56" s="271"/>
      <c r="D56" s="282"/>
    </row>
    <row r="57" spans="2:4" x14ac:dyDescent="0.2">
      <c r="B57" s="282"/>
      <c r="C57" s="128"/>
      <c r="D57" s="282"/>
    </row>
    <row r="58" spans="2:4" x14ac:dyDescent="0.2">
      <c r="B58" s="282"/>
      <c r="C58" s="285"/>
      <c r="D58" s="282"/>
    </row>
    <row r="59" spans="2:4" x14ac:dyDescent="0.2">
      <c r="B59" s="282"/>
      <c r="C59" s="285"/>
      <c r="D59" s="282"/>
    </row>
    <row r="60" spans="2:4" x14ac:dyDescent="0.2">
      <c r="B60" s="282"/>
      <c r="C60" s="285"/>
      <c r="D60" s="282"/>
    </row>
    <row r="61" spans="2:4" x14ac:dyDescent="0.2">
      <c r="B61" s="282"/>
      <c r="C61" s="128"/>
      <c r="D61" s="282"/>
    </row>
    <row r="62" spans="2:4" x14ac:dyDescent="0.2">
      <c r="B62" s="282"/>
      <c r="C62" s="282"/>
      <c r="D62" s="282"/>
    </row>
    <row r="63" spans="2:4" x14ac:dyDescent="0.2">
      <c r="B63" s="282"/>
      <c r="C63" s="282"/>
      <c r="D63" s="282"/>
    </row>
  </sheetData>
  <phoneticPr fontId="17" type="noConversion"/>
  <pageMargins left="0.3" right="0.18" top="0.984251969" bottom="0.984251969" header="0.5" footer="0.5"/>
  <pageSetup paperSize="9" orientation="landscape" copies="2" r:id="rId1"/>
  <headerFooter alignWithMargins="0"/>
  <ignoredErrors>
    <ignoredError sqref="A14:A15 A16:A18 A19:A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2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N22" sqref="AN22"/>
    </sheetView>
  </sheetViews>
  <sheetFormatPr baseColWidth="10" defaultRowHeight="12.75" x14ac:dyDescent="0.2"/>
  <cols>
    <col min="1" max="1" width="35.140625" customWidth="1"/>
    <col min="2" max="33" width="5.7109375" customWidth="1"/>
    <col min="34" max="41" width="5.5703125" bestFit="1" customWidth="1"/>
  </cols>
  <sheetData>
    <row r="1" spans="1:41" x14ac:dyDescent="0.2">
      <c r="A1" s="50" t="s">
        <v>167</v>
      </c>
    </row>
    <row r="2" spans="1:41" ht="18" x14ac:dyDescent="0.25">
      <c r="A2" s="1" t="s">
        <v>0</v>
      </c>
    </row>
    <row r="3" spans="1:41" ht="15.75" x14ac:dyDescent="0.25">
      <c r="A3" s="46" t="s">
        <v>168</v>
      </c>
    </row>
    <row r="5" spans="1:41" ht="14.25" x14ac:dyDescent="0.2">
      <c r="A5" s="59" t="s">
        <v>1</v>
      </c>
      <c r="B5" s="311">
        <v>1980</v>
      </c>
      <c r="C5" s="311">
        <v>1981</v>
      </c>
      <c r="D5" s="311">
        <v>1982</v>
      </c>
      <c r="E5" s="311">
        <v>1983</v>
      </c>
      <c r="F5" s="311">
        <v>1984</v>
      </c>
      <c r="G5" s="311">
        <v>1985</v>
      </c>
      <c r="H5" s="311">
        <v>1986</v>
      </c>
      <c r="I5" s="311">
        <v>1987</v>
      </c>
      <c r="J5" s="311">
        <v>1988</v>
      </c>
      <c r="K5" s="311">
        <v>1989</v>
      </c>
      <c r="L5" s="311">
        <v>1990</v>
      </c>
      <c r="M5" s="311">
        <v>1991</v>
      </c>
      <c r="N5" s="311">
        <v>1992</v>
      </c>
      <c r="O5" s="311">
        <v>1993</v>
      </c>
      <c r="P5" s="312">
        <v>1994</v>
      </c>
      <c r="Q5" s="311">
        <v>1995</v>
      </c>
      <c r="R5" s="312">
        <v>1996</v>
      </c>
      <c r="S5" s="311">
        <v>1997</v>
      </c>
      <c r="T5" s="312">
        <v>1998</v>
      </c>
      <c r="U5" s="312">
        <v>1999</v>
      </c>
      <c r="V5" s="312">
        <v>2000</v>
      </c>
      <c r="W5" s="312">
        <v>2001</v>
      </c>
      <c r="X5" s="312">
        <v>2002</v>
      </c>
      <c r="Y5" s="312">
        <v>2003</v>
      </c>
      <c r="Z5" s="312">
        <v>2004</v>
      </c>
      <c r="AA5" s="312">
        <v>2005</v>
      </c>
      <c r="AB5" s="312">
        <v>2006</v>
      </c>
      <c r="AC5" s="312">
        <v>2007</v>
      </c>
      <c r="AD5" s="312">
        <v>2008</v>
      </c>
      <c r="AE5" s="312">
        <v>2009</v>
      </c>
      <c r="AF5" s="312">
        <v>2010</v>
      </c>
      <c r="AG5" s="312">
        <v>2011</v>
      </c>
      <c r="AH5" s="312">
        <v>2012</v>
      </c>
      <c r="AI5" s="312">
        <v>2013</v>
      </c>
      <c r="AJ5" s="312">
        <v>2014</v>
      </c>
      <c r="AK5" s="312">
        <v>2015</v>
      </c>
      <c r="AL5" s="312">
        <v>2016</v>
      </c>
      <c r="AM5" s="312">
        <v>2017</v>
      </c>
      <c r="AN5" s="312">
        <v>2018</v>
      </c>
      <c r="AO5" s="88">
        <v>2019</v>
      </c>
    </row>
    <row r="6" spans="1:41" x14ac:dyDescent="0.2">
      <c r="A6" s="313" t="s">
        <v>2</v>
      </c>
      <c r="B6" s="314">
        <v>72</v>
      </c>
      <c r="C6" s="314">
        <v>59</v>
      </c>
      <c r="D6" s="314">
        <v>80</v>
      </c>
      <c r="E6" s="314">
        <v>87</v>
      </c>
      <c r="F6" s="314">
        <v>92</v>
      </c>
      <c r="G6" s="314">
        <v>83</v>
      </c>
      <c r="H6" s="314">
        <v>100</v>
      </c>
      <c r="I6" s="314">
        <v>95</v>
      </c>
      <c r="J6" s="314">
        <v>120</v>
      </c>
      <c r="K6" s="314">
        <v>122</v>
      </c>
      <c r="L6" s="314">
        <v>124</v>
      </c>
      <c r="M6" s="314">
        <v>139</v>
      </c>
      <c r="N6" s="314">
        <v>162</v>
      </c>
      <c r="O6" s="314">
        <v>153</v>
      </c>
      <c r="P6" s="315">
        <v>155</v>
      </c>
      <c r="Q6" s="316">
        <v>192</v>
      </c>
      <c r="R6" s="315">
        <v>218</v>
      </c>
      <c r="S6" s="316">
        <v>242</v>
      </c>
      <c r="T6" s="315">
        <v>224</v>
      </c>
      <c r="U6" s="315">
        <v>269</v>
      </c>
      <c r="V6" s="315">
        <v>232</v>
      </c>
      <c r="W6" s="315">
        <v>232</v>
      </c>
      <c r="X6" s="315">
        <v>231</v>
      </c>
      <c r="Y6" s="315">
        <v>234</v>
      </c>
      <c r="Z6" s="315">
        <v>266</v>
      </c>
      <c r="AA6" s="315">
        <v>319</v>
      </c>
      <c r="AB6" s="315">
        <v>293</v>
      </c>
      <c r="AC6" s="315">
        <v>344</v>
      </c>
      <c r="AD6" s="315">
        <v>436</v>
      </c>
      <c r="AE6" s="315">
        <v>391</v>
      </c>
      <c r="AF6" s="315">
        <v>415</v>
      </c>
      <c r="AG6" s="315">
        <v>425</v>
      </c>
      <c r="AH6" s="315">
        <v>511</v>
      </c>
      <c r="AI6" s="315">
        <v>524</v>
      </c>
      <c r="AJ6" s="315">
        <v>519</v>
      </c>
      <c r="AK6" s="315">
        <v>484</v>
      </c>
      <c r="AL6" s="315">
        <v>451</v>
      </c>
      <c r="AM6" s="315">
        <v>493</v>
      </c>
      <c r="AN6" s="315">
        <v>468</v>
      </c>
      <c r="AO6" s="89">
        <v>483</v>
      </c>
    </row>
    <row r="7" spans="1:41" x14ac:dyDescent="0.2">
      <c r="A7" s="313" t="s">
        <v>3</v>
      </c>
      <c r="B7" s="314">
        <v>24</v>
      </c>
      <c r="C7" s="314">
        <v>24</v>
      </c>
      <c r="D7" s="314">
        <v>34</v>
      </c>
      <c r="E7" s="314">
        <v>37</v>
      </c>
      <c r="F7" s="314">
        <v>39</v>
      </c>
      <c r="G7" s="314">
        <v>30</v>
      </c>
      <c r="H7" s="314">
        <v>40</v>
      </c>
      <c r="I7" s="314">
        <v>43</v>
      </c>
      <c r="J7" s="314">
        <v>49</v>
      </c>
      <c r="K7" s="314">
        <v>49</v>
      </c>
      <c r="L7" s="314">
        <v>75</v>
      </c>
      <c r="M7" s="314">
        <v>77</v>
      </c>
      <c r="N7" s="314">
        <v>78</v>
      </c>
      <c r="O7" s="314">
        <v>91</v>
      </c>
      <c r="P7" s="315">
        <v>113</v>
      </c>
      <c r="Q7" s="317">
        <v>136</v>
      </c>
      <c r="R7" s="315">
        <v>116</v>
      </c>
      <c r="S7" s="317">
        <v>100</v>
      </c>
      <c r="T7" s="315">
        <v>129</v>
      </c>
      <c r="U7" s="315">
        <v>132</v>
      </c>
      <c r="V7" s="315">
        <v>114</v>
      </c>
      <c r="W7" s="315">
        <v>130</v>
      </c>
      <c r="X7" s="315">
        <v>158</v>
      </c>
      <c r="Y7" s="315">
        <v>153</v>
      </c>
      <c r="Z7" s="315">
        <v>158</v>
      </c>
      <c r="AA7" s="315">
        <v>157</v>
      </c>
      <c r="AB7" s="315">
        <v>179</v>
      </c>
      <c r="AC7" s="315">
        <v>202</v>
      </c>
      <c r="AD7" s="315">
        <v>233</v>
      </c>
      <c r="AE7" s="315">
        <v>223</v>
      </c>
      <c r="AF7" s="315">
        <v>237</v>
      </c>
      <c r="AG7" s="315">
        <v>254</v>
      </c>
      <c r="AH7" s="315">
        <v>251</v>
      </c>
      <c r="AI7" s="315">
        <v>265</v>
      </c>
      <c r="AJ7" s="315">
        <v>216</v>
      </c>
      <c r="AK7" s="315">
        <v>246</v>
      </c>
      <c r="AL7" s="315">
        <v>227</v>
      </c>
      <c r="AM7" s="315">
        <v>222</v>
      </c>
      <c r="AN7" s="315">
        <v>226</v>
      </c>
      <c r="AO7" s="89">
        <v>229</v>
      </c>
    </row>
    <row r="8" spans="1:41" x14ac:dyDescent="0.2">
      <c r="A8" s="313" t="s">
        <v>4</v>
      </c>
      <c r="B8" s="314">
        <v>9</v>
      </c>
      <c r="C8" s="314">
        <v>4</v>
      </c>
      <c r="D8" s="314">
        <v>12</v>
      </c>
      <c r="E8" s="314">
        <v>10</v>
      </c>
      <c r="F8" s="314">
        <v>13</v>
      </c>
      <c r="G8" s="314">
        <v>18</v>
      </c>
      <c r="H8" s="314">
        <v>14</v>
      </c>
      <c r="I8" s="314">
        <v>16</v>
      </c>
      <c r="J8" s="314">
        <v>20</v>
      </c>
      <c r="K8" s="314">
        <v>16</v>
      </c>
      <c r="L8" s="314">
        <v>16</v>
      </c>
      <c r="M8" s="314">
        <v>32</v>
      </c>
      <c r="N8" s="314">
        <v>29</v>
      </c>
      <c r="O8" s="314">
        <v>20</v>
      </c>
      <c r="P8" s="315">
        <v>42</v>
      </c>
      <c r="Q8" s="317">
        <v>45</v>
      </c>
      <c r="R8" s="315">
        <v>46</v>
      </c>
      <c r="S8" s="317">
        <v>39</v>
      </c>
      <c r="T8" s="315">
        <v>59</v>
      </c>
      <c r="U8" s="315">
        <v>48</v>
      </c>
      <c r="V8" s="315">
        <v>51</v>
      </c>
      <c r="W8" s="315">
        <v>62</v>
      </c>
      <c r="X8" s="315">
        <v>55</v>
      </c>
      <c r="Y8" s="315">
        <v>57</v>
      </c>
      <c r="Z8" s="315">
        <v>70</v>
      </c>
      <c r="AA8" s="315">
        <v>60</v>
      </c>
      <c r="AB8" s="315">
        <v>60</v>
      </c>
      <c r="AC8" s="315">
        <v>100</v>
      </c>
      <c r="AD8" s="315">
        <v>104</v>
      </c>
      <c r="AE8" s="315">
        <v>115</v>
      </c>
      <c r="AF8" s="315">
        <v>96</v>
      </c>
      <c r="AG8" s="315">
        <v>114</v>
      </c>
      <c r="AH8" s="315">
        <v>110</v>
      </c>
      <c r="AI8" s="315">
        <v>123</v>
      </c>
      <c r="AJ8" s="315">
        <v>101</v>
      </c>
      <c r="AK8" s="315">
        <v>101</v>
      </c>
      <c r="AL8" s="315">
        <v>104</v>
      </c>
      <c r="AM8" s="315">
        <v>118</v>
      </c>
      <c r="AN8" s="315">
        <v>118</v>
      </c>
      <c r="AO8" s="89">
        <v>120</v>
      </c>
    </row>
    <row r="9" spans="1:41" ht="14.25" x14ac:dyDescent="0.2">
      <c r="A9" s="313" t="s">
        <v>32</v>
      </c>
      <c r="B9" s="314">
        <v>65</v>
      </c>
      <c r="C9" s="314">
        <v>57</v>
      </c>
      <c r="D9" s="314">
        <v>52</v>
      </c>
      <c r="E9" s="314">
        <v>56</v>
      </c>
      <c r="F9" s="314">
        <v>55</v>
      </c>
      <c r="G9" s="314">
        <v>67</v>
      </c>
      <c r="H9" s="314">
        <v>57</v>
      </c>
      <c r="I9" s="314">
        <v>72</v>
      </c>
      <c r="J9" s="314">
        <v>70</v>
      </c>
      <c r="K9" s="314">
        <v>111</v>
      </c>
      <c r="L9" s="314">
        <v>127</v>
      </c>
      <c r="M9" s="314">
        <v>114</v>
      </c>
      <c r="N9" s="314">
        <v>120</v>
      </c>
      <c r="O9" s="314">
        <v>174</v>
      </c>
      <c r="P9" s="315">
        <v>181</v>
      </c>
      <c r="Q9" s="317">
        <v>173</v>
      </c>
      <c r="R9" s="315">
        <v>172</v>
      </c>
      <c r="S9" s="317">
        <v>185</v>
      </c>
      <c r="T9" s="315">
        <v>194</v>
      </c>
      <c r="U9" s="315">
        <v>196</v>
      </c>
      <c r="V9" s="315">
        <v>187</v>
      </c>
      <c r="W9" s="315">
        <v>174</v>
      </c>
      <c r="X9" s="315">
        <v>203</v>
      </c>
      <c r="Y9" s="315">
        <v>195</v>
      </c>
      <c r="Z9" s="315">
        <v>191</v>
      </c>
      <c r="AA9" s="315">
        <v>218</v>
      </c>
      <c r="AB9" s="315">
        <v>244</v>
      </c>
      <c r="AC9" s="315">
        <v>257</v>
      </c>
      <c r="AD9" s="315">
        <v>314</v>
      </c>
      <c r="AE9" s="315">
        <v>259</v>
      </c>
      <c r="AF9" s="315">
        <v>260</v>
      </c>
      <c r="AG9" s="315">
        <v>335</v>
      </c>
      <c r="AH9" s="315">
        <v>374</v>
      </c>
      <c r="AI9" s="315">
        <v>371</v>
      </c>
      <c r="AJ9" s="315">
        <v>367</v>
      </c>
      <c r="AK9" s="315">
        <v>342</v>
      </c>
      <c r="AL9" s="315">
        <v>366</v>
      </c>
      <c r="AM9" s="315">
        <v>362</v>
      </c>
      <c r="AN9" s="315">
        <v>397</v>
      </c>
      <c r="AO9" s="89">
        <v>377</v>
      </c>
    </row>
    <row r="10" spans="1:41" ht="14.25" x14ac:dyDescent="0.2">
      <c r="A10" s="318" t="s">
        <v>169</v>
      </c>
      <c r="B10" s="314">
        <v>12</v>
      </c>
      <c r="C10" s="314">
        <v>9</v>
      </c>
      <c r="D10" s="314">
        <v>8</v>
      </c>
      <c r="E10" s="314">
        <v>12</v>
      </c>
      <c r="F10" s="314">
        <v>17</v>
      </c>
      <c r="G10" s="314">
        <v>8</v>
      </c>
      <c r="H10" s="314">
        <v>22</v>
      </c>
      <c r="I10" s="314">
        <v>15</v>
      </c>
      <c r="J10" s="314">
        <v>26</v>
      </c>
      <c r="K10" s="314">
        <v>26</v>
      </c>
      <c r="L10" s="314">
        <v>20</v>
      </c>
      <c r="M10" s="314">
        <v>25</v>
      </c>
      <c r="N10" s="314">
        <v>29</v>
      </c>
      <c r="O10" s="314">
        <v>28</v>
      </c>
      <c r="P10" s="315">
        <v>32</v>
      </c>
      <c r="Q10" s="317">
        <v>27</v>
      </c>
      <c r="R10" s="315">
        <v>24</v>
      </c>
      <c r="S10" s="317">
        <v>35</v>
      </c>
      <c r="T10" s="315">
        <v>41</v>
      </c>
      <c r="U10" s="315">
        <v>28</v>
      </c>
      <c r="V10" s="315">
        <v>32</v>
      </c>
      <c r="W10" s="315">
        <v>36</v>
      </c>
      <c r="X10" s="315">
        <v>55</v>
      </c>
      <c r="Y10" s="315">
        <v>44</v>
      </c>
      <c r="Z10" s="315">
        <v>40</v>
      </c>
      <c r="AA10" s="315">
        <v>49</v>
      </c>
      <c r="AB10" s="315">
        <v>48</v>
      </c>
      <c r="AC10" s="315">
        <v>47</v>
      </c>
      <c r="AD10" s="315">
        <v>67</v>
      </c>
      <c r="AE10" s="315">
        <v>49</v>
      </c>
      <c r="AF10" s="315">
        <v>59</v>
      </c>
      <c r="AG10" s="315">
        <v>72</v>
      </c>
      <c r="AH10" s="315">
        <v>65</v>
      </c>
      <c r="AI10" s="315">
        <v>71</v>
      </c>
      <c r="AJ10" s="315">
        <v>93</v>
      </c>
      <c r="AK10" s="315">
        <v>94</v>
      </c>
      <c r="AL10" s="315">
        <v>87</v>
      </c>
      <c r="AM10" s="315">
        <v>92</v>
      </c>
      <c r="AN10" s="315">
        <v>87</v>
      </c>
      <c r="AO10" s="89">
        <v>101</v>
      </c>
    </row>
    <row r="11" spans="1:41" ht="14.25" x14ac:dyDescent="0.2">
      <c r="A11" s="318" t="s">
        <v>55</v>
      </c>
      <c r="B11" s="319" t="s">
        <v>6</v>
      </c>
      <c r="C11" s="319" t="s">
        <v>6</v>
      </c>
      <c r="D11" s="319" t="s">
        <v>6</v>
      </c>
      <c r="E11" s="319" t="s">
        <v>6</v>
      </c>
      <c r="F11" s="319" t="s">
        <v>6</v>
      </c>
      <c r="G11" s="319" t="s">
        <v>6</v>
      </c>
      <c r="H11" s="319" t="s">
        <v>6</v>
      </c>
      <c r="I11" s="319" t="s">
        <v>6</v>
      </c>
      <c r="J11" s="319" t="s">
        <v>6</v>
      </c>
      <c r="K11" s="319" t="s">
        <v>6</v>
      </c>
      <c r="L11" s="319" t="s">
        <v>6</v>
      </c>
      <c r="M11" s="319" t="s">
        <v>6</v>
      </c>
      <c r="N11" s="319" t="s">
        <v>6</v>
      </c>
      <c r="O11" s="319" t="s">
        <v>6</v>
      </c>
      <c r="P11" s="319" t="s">
        <v>6</v>
      </c>
      <c r="Q11" s="319" t="s">
        <v>6</v>
      </c>
      <c r="R11" s="319" t="s">
        <v>6</v>
      </c>
      <c r="S11" s="319" t="s">
        <v>6</v>
      </c>
      <c r="T11" s="319" t="s">
        <v>6</v>
      </c>
      <c r="U11" s="319" t="s">
        <v>6</v>
      </c>
      <c r="V11" s="319" t="s">
        <v>6</v>
      </c>
      <c r="W11" s="319" t="s">
        <v>6</v>
      </c>
      <c r="X11" s="319" t="s">
        <v>6</v>
      </c>
      <c r="Y11" s="319" t="s">
        <v>6</v>
      </c>
      <c r="Z11" s="319" t="s">
        <v>6</v>
      </c>
      <c r="AA11" s="315">
        <v>6</v>
      </c>
      <c r="AB11" s="315">
        <v>13</v>
      </c>
      <c r="AC11" s="315">
        <v>18</v>
      </c>
      <c r="AD11" s="315">
        <v>12</v>
      </c>
      <c r="AE11" s="315">
        <v>29</v>
      </c>
      <c r="AF11" s="315">
        <v>31</v>
      </c>
      <c r="AG11" s="315">
        <v>28</v>
      </c>
      <c r="AH11" s="315">
        <v>32</v>
      </c>
      <c r="AI11" s="315">
        <v>34</v>
      </c>
      <c r="AJ11" s="315">
        <v>26</v>
      </c>
      <c r="AK11" s="315">
        <v>40</v>
      </c>
      <c r="AL11" s="315">
        <v>47</v>
      </c>
      <c r="AM11" s="315">
        <v>48</v>
      </c>
      <c r="AN11" s="315">
        <v>50</v>
      </c>
      <c r="AO11" s="89">
        <v>62</v>
      </c>
    </row>
    <row r="12" spans="1:41" ht="14.25" x14ac:dyDescent="0.2">
      <c r="A12" s="318" t="s">
        <v>120</v>
      </c>
      <c r="B12" s="319" t="s">
        <v>6</v>
      </c>
      <c r="C12" s="319" t="s">
        <v>6</v>
      </c>
      <c r="D12" s="319" t="s">
        <v>6</v>
      </c>
      <c r="E12" s="319" t="s">
        <v>6</v>
      </c>
      <c r="F12" s="319" t="s">
        <v>6</v>
      </c>
      <c r="G12" s="319" t="s">
        <v>6</v>
      </c>
      <c r="H12" s="319" t="s">
        <v>6</v>
      </c>
      <c r="I12" s="319" t="s">
        <v>6</v>
      </c>
      <c r="J12" s="319" t="s">
        <v>6</v>
      </c>
      <c r="K12" s="319" t="s">
        <v>6</v>
      </c>
      <c r="L12" s="319" t="s">
        <v>6</v>
      </c>
      <c r="M12" s="319" t="s">
        <v>6</v>
      </c>
      <c r="N12" s="319" t="s">
        <v>6</v>
      </c>
      <c r="O12" s="319" t="s">
        <v>6</v>
      </c>
      <c r="P12" s="319" t="s">
        <v>6</v>
      </c>
      <c r="Q12" s="319" t="s">
        <v>6</v>
      </c>
      <c r="R12" s="319" t="s">
        <v>6</v>
      </c>
      <c r="S12" s="319" t="s">
        <v>6</v>
      </c>
      <c r="T12" s="319" t="s">
        <v>6</v>
      </c>
      <c r="U12" s="319" t="s">
        <v>6</v>
      </c>
      <c r="V12" s="319" t="s">
        <v>6</v>
      </c>
      <c r="W12" s="319" t="s">
        <v>6</v>
      </c>
      <c r="X12" s="319" t="s">
        <v>6</v>
      </c>
      <c r="Y12" s="319" t="s">
        <v>6</v>
      </c>
      <c r="Z12" s="319" t="s">
        <v>6</v>
      </c>
      <c r="AA12" s="319" t="s">
        <v>6</v>
      </c>
      <c r="AB12" s="319" t="s">
        <v>6</v>
      </c>
      <c r="AC12" s="315">
        <v>2</v>
      </c>
      <c r="AD12" s="315">
        <v>3</v>
      </c>
      <c r="AE12" s="315">
        <v>9</v>
      </c>
      <c r="AF12" s="315">
        <v>7</v>
      </c>
      <c r="AG12" s="315">
        <v>11</v>
      </c>
      <c r="AH12" s="315">
        <v>18</v>
      </c>
      <c r="AI12" s="315">
        <v>18</v>
      </c>
      <c r="AJ12" s="315">
        <v>27</v>
      </c>
      <c r="AK12" s="315">
        <v>20</v>
      </c>
      <c r="AL12" s="315">
        <v>26</v>
      </c>
      <c r="AM12" s="315">
        <v>26</v>
      </c>
      <c r="AN12" s="315">
        <v>37</v>
      </c>
      <c r="AO12" s="89">
        <v>41</v>
      </c>
    </row>
    <row r="13" spans="1:41" ht="14.25" x14ac:dyDescent="0.2">
      <c r="A13" s="318" t="s">
        <v>170</v>
      </c>
      <c r="B13" s="319" t="s">
        <v>6</v>
      </c>
      <c r="C13" s="319" t="s">
        <v>6</v>
      </c>
      <c r="D13" s="319" t="s">
        <v>6</v>
      </c>
      <c r="E13" s="319" t="s">
        <v>6</v>
      </c>
      <c r="F13" s="319" t="s">
        <v>6</v>
      </c>
      <c r="G13" s="319" t="s">
        <v>6</v>
      </c>
      <c r="H13" s="319" t="s">
        <v>6</v>
      </c>
      <c r="I13" s="319" t="s">
        <v>6</v>
      </c>
      <c r="J13" s="319" t="s">
        <v>6</v>
      </c>
      <c r="K13" s="319" t="s">
        <v>6</v>
      </c>
      <c r="L13" s="319" t="s">
        <v>6</v>
      </c>
      <c r="M13" s="319" t="s">
        <v>6</v>
      </c>
      <c r="N13" s="319" t="s">
        <v>6</v>
      </c>
      <c r="O13" s="319" t="s">
        <v>6</v>
      </c>
      <c r="P13" s="319" t="s">
        <v>6</v>
      </c>
      <c r="Q13" s="319" t="s">
        <v>6</v>
      </c>
      <c r="R13" s="319" t="s">
        <v>6</v>
      </c>
      <c r="S13" s="319" t="s">
        <v>6</v>
      </c>
      <c r="T13" s="319" t="s">
        <v>6</v>
      </c>
      <c r="U13" s="319" t="s">
        <v>6</v>
      </c>
      <c r="V13" s="319" t="s">
        <v>6</v>
      </c>
      <c r="W13" s="319" t="s">
        <v>6</v>
      </c>
      <c r="X13" s="319" t="s">
        <v>6</v>
      </c>
      <c r="Y13" s="319" t="s">
        <v>6</v>
      </c>
      <c r="Z13" s="319" t="s">
        <v>6</v>
      </c>
      <c r="AA13" s="319" t="s">
        <v>6</v>
      </c>
      <c r="AB13" s="319" t="s">
        <v>6</v>
      </c>
      <c r="AC13" s="319" t="s">
        <v>6</v>
      </c>
      <c r="AD13" s="319" t="s">
        <v>6</v>
      </c>
      <c r="AE13" s="319" t="s">
        <v>6</v>
      </c>
      <c r="AF13" s="319" t="s">
        <v>6</v>
      </c>
      <c r="AG13" s="319">
        <v>8</v>
      </c>
      <c r="AH13" s="319">
        <v>15</v>
      </c>
      <c r="AI13" s="320">
        <v>19</v>
      </c>
      <c r="AJ13" s="320">
        <v>20</v>
      </c>
      <c r="AK13" s="320">
        <v>13</v>
      </c>
      <c r="AL13" s="320">
        <v>8</v>
      </c>
      <c r="AM13" s="320">
        <v>15</v>
      </c>
      <c r="AN13" s="315">
        <v>30</v>
      </c>
      <c r="AO13" s="89">
        <v>25</v>
      </c>
    </row>
    <row r="14" spans="1:41" ht="14.25" x14ac:dyDescent="0.2">
      <c r="A14" s="321" t="s">
        <v>171</v>
      </c>
      <c r="B14" s="314">
        <v>4</v>
      </c>
      <c r="C14" s="314">
        <v>18</v>
      </c>
      <c r="D14" s="314">
        <v>9</v>
      </c>
      <c r="E14" s="314">
        <v>5</v>
      </c>
      <c r="F14" s="314">
        <v>8</v>
      </c>
      <c r="G14" s="314">
        <v>12</v>
      </c>
      <c r="H14" s="314">
        <v>17</v>
      </c>
      <c r="I14" s="314">
        <v>9</v>
      </c>
      <c r="J14" s="314">
        <v>9</v>
      </c>
      <c r="K14" s="314">
        <v>7</v>
      </c>
      <c r="L14" s="314">
        <v>15</v>
      </c>
      <c r="M14" s="314">
        <v>20</v>
      </c>
      <c r="N14" s="314">
        <v>7</v>
      </c>
      <c r="O14" s="314">
        <v>15</v>
      </c>
      <c r="P14" s="315">
        <v>12</v>
      </c>
      <c r="Q14" s="317">
        <v>14</v>
      </c>
      <c r="R14" s="315">
        <v>11</v>
      </c>
      <c r="S14" s="317">
        <v>9</v>
      </c>
      <c r="T14" s="315">
        <v>7</v>
      </c>
      <c r="U14" s="315">
        <v>7</v>
      </c>
      <c r="V14" s="315">
        <v>8</v>
      </c>
      <c r="W14" s="315">
        <v>12</v>
      </c>
      <c r="X14" s="315">
        <v>15</v>
      </c>
      <c r="Y14" s="315">
        <v>11</v>
      </c>
      <c r="Z14" s="315">
        <v>16</v>
      </c>
      <c r="AA14" s="315">
        <v>15</v>
      </c>
      <c r="AB14" s="315">
        <v>16</v>
      </c>
      <c r="AC14" s="315">
        <v>9</v>
      </c>
      <c r="AD14" s="315">
        <v>19</v>
      </c>
      <c r="AE14" s="315">
        <v>21</v>
      </c>
      <c r="AF14" s="315">
        <v>17</v>
      </c>
      <c r="AG14" s="315">
        <v>21</v>
      </c>
      <c r="AH14" s="315">
        <v>22</v>
      </c>
      <c r="AI14" s="315">
        <v>32</v>
      </c>
      <c r="AJ14" s="315" t="s">
        <v>6</v>
      </c>
      <c r="AK14" s="315" t="s">
        <v>6</v>
      </c>
      <c r="AL14" s="315" t="s">
        <v>6</v>
      </c>
      <c r="AM14" s="315" t="s">
        <v>6</v>
      </c>
      <c r="AN14" s="315" t="s">
        <v>6</v>
      </c>
      <c r="AO14" s="89" t="s">
        <v>6</v>
      </c>
    </row>
    <row r="15" spans="1:41" x14ac:dyDescent="0.2">
      <c r="A15" s="313" t="s">
        <v>5</v>
      </c>
      <c r="B15" s="314">
        <v>1</v>
      </c>
      <c r="C15" s="314">
        <v>2</v>
      </c>
      <c r="D15" s="314" t="s">
        <v>6</v>
      </c>
      <c r="E15" s="314" t="s">
        <v>6</v>
      </c>
      <c r="F15" s="314" t="s">
        <v>6</v>
      </c>
      <c r="G15" s="314">
        <v>1</v>
      </c>
      <c r="H15" s="314">
        <v>2</v>
      </c>
      <c r="I15" s="314">
        <v>3</v>
      </c>
      <c r="J15" s="314">
        <v>2</v>
      </c>
      <c r="K15" s="314">
        <v>7</v>
      </c>
      <c r="L15" s="314">
        <v>14</v>
      </c>
      <c r="M15" s="314">
        <v>6</v>
      </c>
      <c r="N15" s="314">
        <v>10</v>
      </c>
      <c r="O15" s="314">
        <v>8</v>
      </c>
      <c r="P15" s="315">
        <v>10</v>
      </c>
      <c r="Q15" s="317">
        <v>12</v>
      </c>
      <c r="R15" s="315">
        <v>11</v>
      </c>
      <c r="S15" s="317">
        <v>10</v>
      </c>
      <c r="T15" s="315">
        <v>19</v>
      </c>
      <c r="U15" s="315">
        <v>9</v>
      </c>
      <c r="V15" s="315">
        <v>12</v>
      </c>
      <c r="W15" s="315">
        <v>11</v>
      </c>
      <c r="X15" s="315">
        <v>11</v>
      </c>
      <c r="Y15" s="315">
        <v>14</v>
      </c>
      <c r="Z15" s="315">
        <v>11</v>
      </c>
      <c r="AA15" s="315">
        <v>10</v>
      </c>
      <c r="AB15" s="315">
        <v>12</v>
      </c>
      <c r="AC15" s="315">
        <v>19</v>
      </c>
      <c r="AD15" s="315">
        <v>15</v>
      </c>
      <c r="AE15" s="315">
        <v>8</v>
      </c>
      <c r="AF15" s="315">
        <v>16</v>
      </c>
      <c r="AG15" s="315">
        <v>15</v>
      </c>
      <c r="AH15" s="315">
        <v>11</v>
      </c>
      <c r="AI15" s="315">
        <v>10</v>
      </c>
      <c r="AJ15" s="315">
        <v>13</v>
      </c>
      <c r="AK15" s="315">
        <v>16</v>
      </c>
      <c r="AL15" s="315">
        <v>26</v>
      </c>
      <c r="AM15" s="315">
        <v>12</v>
      </c>
      <c r="AN15" s="315">
        <v>19</v>
      </c>
      <c r="AO15" s="89">
        <v>17</v>
      </c>
    </row>
    <row r="16" spans="1:41" ht="14.25" x14ac:dyDescent="0.2">
      <c r="A16" s="322" t="s">
        <v>172</v>
      </c>
      <c r="B16" s="319" t="s">
        <v>6</v>
      </c>
      <c r="C16" s="319" t="s">
        <v>6</v>
      </c>
      <c r="D16" s="319" t="s">
        <v>6</v>
      </c>
      <c r="E16" s="319" t="s">
        <v>6</v>
      </c>
      <c r="F16" s="319" t="s">
        <v>6</v>
      </c>
      <c r="G16" s="314">
        <v>1</v>
      </c>
      <c r="H16" s="319" t="s">
        <v>6</v>
      </c>
      <c r="I16" s="319" t="s">
        <v>6</v>
      </c>
      <c r="J16" s="314">
        <v>1</v>
      </c>
      <c r="K16" s="319" t="s">
        <v>6</v>
      </c>
      <c r="L16" s="314">
        <v>2</v>
      </c>
      <c r="M16" s="314">
        <v>2</v>
      </c>
      <c r="N16" s="314">
        <v>4</v>
      </c>
      <c r="O16" s="314">
        <v>2</v>
      </c>
      <c r="P16" s="315">
        <v>6</v>
      </c>
      <c r="Q16" s="317">
        <v>3</v>
      </c>
      <c r="R16" s="315">
        <v>4</v>
      </c>
      <c r="S16" s="317">
        <v>5</v>
      </c>
      <c r="T16" s="315">
        <v>12</v>
      </c>
      <c r="U16" s="315">
        <v>6</v>
      </c>
      <c r="V16" s="315">
        <v>11</v>
      </c>
      <c r="W16" s="315">
        <v>20</v>
      </c>
      <c r="X16" s="315">
        <v>11</v>
      </c>
      <c r="Y16" s="315">
        <v>15</v>
      </c>
      <c r="Z16" s="315">
        <v>30</v>
      </c>
      <c r="AA16" s="315">
        <v>21</v>
      </c>
      <c r="AB16" s="315">
        <v>40</v>
      </c>
      <c r="AC16" s="315">
        <v>32</v>
      </c>
      <c r="AD16" s="315">
        <v>42</v>
      </c>
      <c r="AE16" s="315">
        <v>44</v>
      </c>
      <c r="AF16" s="315">
        <v>46</v>
      </c>
      <c r="AG16" s="323">
        <v>46</v>
      </c>
      <c r="AH16" s="323">
        <v>52</v>
      </c>
      <c r="AI16" s="323">
        <f>AI17-(SUM(AI6:AI15))</f>
        <v>57</v>
      </c>
      <c r="AJ16" s="323">
        <f>AJ17-(SUM(AJ6:AJ15))</f>
        <v>66</v>
      </c>
      <c r="AK16" s="323">
        <f>AK17-(SUM(AK6:AK15))</f>
        <v>80</v>
      </c>
      <c r="AL16" s="323">
        <f>AL17-(SUM(AL6:AL15))</f>
        <v>68</v>
      </c>
      <c r="AM16" s="323">
        <v>105</v>
      </c>
      <c r="AN16" s="315">
        <f>AN17-SUM(AN6:AN15)</f>
        <v>132</v>
      </c>
      <c r="AO16" s="333">
        <v>128</v>
      </c>
    </row>
    <row r="17" spans="1:41" x14ac:dyDescent="0.2">
      <c r="A17" s="17" t="s">
        <v>7</v>
      </c>
      <c r="B17" s="324">
        <v>187</v>
      </c>
      <c r="C17" s="324">
        <v>173</v>
      </c>
      <c r="D17" s="324">
        <v>195</v>
      </c>
      <c r="E17" s="324">
        <v>207</v>
      </c>
      <c r="F17" s="324">
        <v>224</v>
      </c>
      <c r="G17" s="324">
        <v>220</v>
      </c>
      <c r="H17" s="324">
        <v>252</v>
      </c>
      <c r="I17" s="324">
        <v>253</v>
      </c>
      <c r="J17" s="324">
        <v>297</v>
      </c>
      <c r="K17" s="324">
        <v>338</v>
      </c>
      <c r="L17" s="324">
        <v>393</v>
      </c>
      <c r="M17" s="324">
        <v>415</v>
      </c>
      <c r="N17" s="324">
        <v>439</v>
      </c>
      <c r="O17" s="324">
        <v>491</v>
      </c>
      <c r="P17" s="325">
        <v>551</v>
      </c>
      <c r="Q17" s="326">
        <v>602</v>
      </c>
      <c r="R17" s="325">
        <v>602</v>
      </c>
      <c r="S17" s="326">
        <v>625</v>
      </c>
      <c r="T17" s="327">
        <v>685</v>
      </c>
      <c r="U17" s="327">
        <v>695</v>
      </c>
      <c r="V17" s="327">
        <v>647</v>
      </c>
      <c r="W17" s="327">
        <v>677</v>
      </c>
      <c r="X17" s="327">
        <v>739</v>
      </c>
      <c r="Y17" s="327">
        <v>723</v>
      </c>
      <c r="Z17" s="327">
        <v>782</v>
      </c>
      <c r="AA17" s="327">
        <v>855</v>
      </c>
      <c r="AB17" s="327">
        <v>905</v>
      </c>
      <c r="AC17" s="327">
        <v>1030</v>
      </c>
      <c r="AD17" s="327">
        <v>1245</v>
      </c>
      <c r="AE17" s="327">
        <v>1148</v>
      </c>
      <c r="AF17" s="327">
        <v>1184</v>
      </c>
      <c r="AG17" s="327">
        <v>1329</v>
      </c>
      <c r="AH17" s="327">
        <v>1461</v>
      </c>
      <c r="AI17" s="327">
        <v>1524</v>
      </c>
      <c r="AJ17" s="327">
        <v>1448</v>
      </c>
      <c r="AK17" s="327">
        <v>1436</v>
      </c>
      <c r="AL17" s="327">
        <v>1410</v>
      </c>
      <c r="AM17" s="327">
        <v>1493</v>
      </c>
      <c r="AN17" s="327">
        <v>1564</v>
      </c>
      <c r="AO17" s="327">
        <v>1583</v>
      </c>
    </row>
    <row r="18" spans="1:41" x14ac:dyDescent="0.2">
      <c r="A18" s="328"/>
    </row>
    <row r="19" spans="1:41" x14ac:dyDescent="0.2">
      <c r="A19" s="11" t="s">
        <v>8</v>
      </c>
      <c r="B19" s="9"/>
      <c r="C19" s="9"/>
      <c r="D19" s="9"/>
      <c r="E19" s="9"/>
      <c r="F19" s="9"/>
      <c r="G19" s="9"/>
      <c r="U19" s="329"/>
    </row>
    <row r="20" spans="1:41" x14ac:dyDescent="0.2">
      <c r="A20" s="52" t="s">
        <v>173</v>
      </c>
      <c r="B20" s="9"/>
      <c r="C20" s="9"/>
      <c r="D20" s="9"/>
      <c r="E20" s="9"/>
      <c r="F20" s="9"/>
      <c r="G20" s="9"/>
    </row>
    <row r="21" spans="1:41" x14ac:dyDescent="0.2">
      <c r="A21" s="52" t="s">
        <v>56</v>
      </c>
      <c r="B21" s="9"/>
      <c r="C21" s="9"/>
      <c r="D21" s="9"/>
      <c r="E21" s="9"/>
      <c r="F21" s="9"/>
      <c r="G21" s="9"/>
    </row>
    <row r="22" spans="1:41" ht="12" customHeight="1" x14ac:dyDescent="0.2">
      <c r="A22" s="52" t="s">
        <v>121</v>
      </c>
      <c r="B22" s="9"/>
      <c r="C22" s="9"/>
      <c r="D22" s="9"/>
      <c r="E22" s="9"/>
      <c r="F22" s="9"/>
      <c r="G22" s="9"/>
    </row>
    <row r="23" spans="1:41" x14ac:dyDescent="0.2">
      <c r="A23" s="52" t="s">
        <v>174</v>
      </c>
      <c r="B23" s="9"/>
      <c r="C23" s="9"/>
      <c r="D23" s="9"/>
      <c r="E23" s="9"/>
      <c r="F23" s="9"/>
      <c r="G23" s="9"/>
    </row>
    <row r="24" spans="1:41" x14ac:dyDescent="0.2">
      <c r="A24" s="330" t="s">
        <v>175</v>
      </c>
      <c r="B24" s="9"/>
      <c r="C24" s="9"/>
      <c r="D24" s="9"/>
      <c r="E24" s="9"/>
      <c r="F24" s="9"/>
      <c r="G24" s="9"/>
    </row>
    <row r="25" spans="1:41" ht="24.75" customHeight="1" x14ac:dyDescent="0.2">
      <c r="A25" s="332" t="s">
        <v>176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</row>
    <row r="26" spans="1:41" x14ac:dyDescent="0.2">
      <c r="A26" s="331"/>
    </row>
    <row r="27" spans="1:41" x14ac:dyDescent="0.2">
      <c r="A27" s="10" t="s">
        <v>101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</sheetData>
  <mergeCells count="1">
    <mergeCell ref="A25:AI25"/>
  </mergeCells>
  <phoneticPr fontId="0" type="noConversion"/>
  <pageMargins left="0.44" right="0.17" top="0.984251969" bottom="0.984251969" header="0.5" footer="0.5"/>
  <pageSetup paperSize="9" scale="67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4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2.75" x14ac:dyDescent="0.2"/>
  <cols>
    <col min="1" max="1" width="12.42578125" customWidth="1"/>
    <col min="2" max="21" width="8.28515625" customWidth="1"/>
    <col min="22" max="22" width="8.28515625" style="53" customWidth="1"/>
    <col min="23" max="24" width="8.28515625" customWidth="1"/>
  </cols>
  <sheetData>
    <row r="1" spans="1:35" x14ac:dyDescent="0.2">
      <c r="A1" s="50" t="s">
        <v>167</v>
      </c>
      <c r="R1" s="53"/>
    </row>
    <row r="2" spans="1:35" ht="18" x14ac:dyDescent="0.25">
      <c r="A2" s="1" t="s">
        <v>9</v>
      </c>
      <c r="R2" s="53"/>
    </row>
    <row r="3" spans="1:35" ht="15.75" x14ac:dyDescent="0.25">
      <c r="A3" s="46" t="s">
        <v>178</v>
      </c>
      <c r="R3" s="53"/>
    </row>
    <row r="4" spans="1:35" x14ac:dyDescent="0.2">
      <c r="R4" s="53"/>
    </row>
    <row r="5" spans="1:35" ht="14.25" x14ac:dyDescent="0.2">
      <c r="A5" s="59" t="s">
        <v>10</v>
      </c>
      <c r="B5" s="3">
        <v>1990</v>
      </c>
      <c r="C5" s="3">
        <v>1991</v>
      </c>
      <c r="D5" s="3">
        <v>1992</v>
      </c>
      <c r="E5" s="3">
        <v>1993</v>
      </c>
      <c r="F5" s="3">
        <v>1994</v>
      </c>
      <c r="G5" s="3">
        <v>1995</v>
      </c>
      <c r="H5" s="3">
        <v>1996</v>
      </c>
      <c r="I5" s="3">
        <v>1997</v>
      </c>
      <c r="J5" s="3">
        <v>1998</v>
      </c>
      <c r="K5" s="3">
        <v>1999</v>
      </c>
      <c r="L5" s="3">
        <v>2000</v>
      </c>
      <c r="M5" s="3">
        <v>2001</v>
      </c>
      <c r="N5" s="3">
        <v>2002</v>
      </c>
      <c r="O5" s="3">
        <v>2003</v>
      </c>
      <c r="P5" s="40">
        <v>2004</v>
      </c>
      <c r="Q5" s="3">
        <v>2005</v>
      </c>
      <c r="R5" s="40">
        <v>2006</v>
      </c>
      <c r="S5" s="3">
        <v>2007</v>
      </c>
      <c r="T5" s="40">
        <v>2008</v>
      </c>
      <c r="U5" s="40">
        <v>2009</v>
      </c>
      <c r="V5" s="40">
        <v>2010</v>
      </c>
      <c r="W5" s="40">
        <v>2011</v>
      </c>
      <c r="X5" s="40">
        <v>2012</v>
      </c>
      <c r="Y5" s="40">
        <v>2013</v>
      </c>
      <c r="Z5" s="40">
        <v>2014</v>
      </c>
      <c r="AA5" s="40">
        <v>2015</v>
      </c>
      <c r="AB5" s="40">
        <v>2016</v>
      </c>
      <c r="AC5" s="40">
        <v>2017</v>
      </c>
      <c r="AD5" s="40">
        <v>2018</v>
      </c>
      <c r="AE5" s="40">
        <v>2019</v>
      </c>
      <c r="AF5" s="2"/>
      <c r="AG5" s="2"/>
      <c r="AH5" s="2"/>
      <c r="AI5" s="2"/>
    </row>
    <row r="6" spans="1:35" x14ac:dyDescent="0.2">
      <c r="A6" s="313" t="s">
        <v>11</v>
      </c>
      <c r="B6" s="334">
        <v>61</v>
      </c>
      <c r="C6" s="334">
        <v>75</v>
      </c>
      <c r="D6" s="334">
        <v>94</v>
      </c>
      <c r="E6" s="334">
        <v>70</v>
      </c>
      <c r="F6" s="334">
        <v>76</v>
      </c>
      <c r="G6" s="334">
        <v>90</v>
      </c>
      <c r="H6" s="334">
        <v>77</v>
      </c>
      <c r="I6" s="334">
        <v>73</v>
      </c>
      <c r="J6" s="334">
        <v>79</v>
      </c>
      <c r="K6" s="334">
        <v>99</v>
      </c>
      <c r="L6" s="334">
        <v>67</v>
      </c>
      <c r="M6" s="334">
        <v>82</v>
      </c>
      <c r="N6" s="334">
        <v>107</v>
      </c>
      <c r="O6" s="334">
        <v>90</v>
      </c>
      <c r="P6" s="329">
        <v>93</v>
      </c>
      <c r="Q6" s="335">
        <v>90</v>
      </c>
      <c r="R6" s="329">
        <v>68</v>
      </c>
      <c r="S6" s="335">
        <v>69</v>
      </c>
      <c r="T6" s="329">
        <v>48</v>
      </c>
      <c r="U6" s="336">
        <v>43</v>
      </c>
      <c r="V6" s="336">
        <v>35</v>
      </c>
      <c r="W6" s="336">
        <v>48</v>
      </c>
      <c r="X6" s="336">
        <v>34</v>
      </c>
      <c r="Y6" s="336">
        <v>33</v>
      </c>
      <c r="Z6" s="336">
        <v>20</v>
      </c>
      <c r="AA6" s="336">
        <v>30</v>
      </c>
      <c r="AB6" s="336">
        <v>22</v>
      </c>
      <c r="AC6" s="336">
        <v>29</v>
      </c>
      <c r="AD6" s="336">
        <v>18</v>
      </c>
      <c r="AE6" s="336">
        <v>18</v>
      </c>
      <c r="AF6" s="2"/>
      <c r="AG6" s="2"/>
      <c r="AH6" s="2"/>
      <c r="AI6" s="2"/>
    </row>
    <row r="7" spans="1:35" x14ac:dyDescent="0.2">
      <c r="A7" s="313" t="s">
        <v>12</v>
      </c>
      <c r="B7" s="334">
        <v>73</v>
      </c>
      <c r="C7" s="334">
        <v>82</v>
      </c>
      <c r="D7" s="334">
        <v>69</v>
      </c>
      <c r="E7" s="334">
        <v>65</v>
      </c>
      <c r="F7" s="334">
        <v>77</v>
      </c>
      <c r="G7" s="334">
        <v>113</v>
      </c>
      <c r="H7" s="334">
        <v>79</v>
      </c>
      <c r="I7" s="334">
        <v>77</v>
      </c>
      <c r="J7" s="334">
        <v>81</v>
      </c>
      <c r="K7" s="334">
        <v>126</v>
      </c>
      <c r="L7" s="334">
        <v>94</v>
      </c>
      <c r="M7" s="334">
        <v>96</v>
      </c>
      <c r="N7" s="334">
        <v>77</v>
      </c>
      <c r="O7" s="334">
        <v>78</v>
      </c>
      <c r="P7" s="329">
        <v>94</v>
      </c>
      <c r="Q7" s="335">
        <v>76</v>
      </c>
      <c r="R7" s="329">
        <v>71</v>
      </c>
      <c r="S7" s="335">
        <v>50</v>
      </c>
      <c r="T7" s="329">
        <v>41</v>
      </c>
      <c r="U7" s="337" t="s">
        <v>26</v>
      </c>
      <c r="V7" s="337" t="s">
        <v>26</v>
      </c>
      <c r="W7" s="337" t="s">
        <v>26</v>
      </c>
      <c r="X7" s="337" t="s">
        <v>26</v>
      </c>
      <c r="Y7" s="337" t="s">
        <v>26</v>
      </c>
      <c r="Z7" s="337" t="s">
        <v>26</v>
      </c>
      <c r="AA7" s="337" t="s">
        <v>26</v>
      </c>
      <c r="AB7" s="337" t="s">
        <v>26</v>
      </c>
      <c r="AC7" s="337" t="s">
        <v>26</v>
      </c>
      <c r="AD7" s="337" t="s">
        <v>26</v>
      </c>
      <c r="AE7" s="337"/>
      <c r="AF7" s="2"/>
      <c r="AG7" s="2"/>
      <c r="AH7" s="2"/>
      <c r="AI7" s="2"/>
    </row>
    <row r="8" spans="1:35" x14ac:dyDescent="0.2">
      <c r="A8" s="313" t="s">
        <v>13</v>
      </c>
      <c r="B8" s="334">
        <v>2</v>
      </c>
      <c r="C8" s="334">
        <v>3</v>
      </c>
      <c r="D8" s="334">
        <v>3</v>
      </c>
      <c r="E8" s="334">
        <v>4</v>
      </c>
      <c r="F8" s="334">
        <v>6</v>
      </c>
      <c r="G8" s="334">
        <v>6</v>
      </c>
      <c r="H8" s="334">
        <v>5</v>
      </c>
      <c r="I8" s="334">
        <v>6</v>
      </c>
      <c r="J8" s="334">
        <v>7</v>
      </c>
      <c r="K8" s="334">
        <v>13</v>
      </c>
      <c r="L8" s="334">
        <v>9</v>
      </c>
      <c r="M8" s="334">
        <v>5</v>
      </c>
      <c r="N8" s="334">
        <v>6</v>
      </c>
      <c r="O8" s="334">
        <v>10</v>
      </c>
      <c r="P8" s="329">
        <v>6</v>
      </c>
      <c r="Q8" s="335">
        <v>6</v>
      </c>
      <c r="R8" s="329">
        <v>10</v>
      </c>
      <c r="S8" s="335">
        <v>16</v>
      </c>
      <c r="T8" s="329">
        <v>12</v>
      </c>
      <c r="U8" s="337" t="s">
        <v>26</v>
      </c>
      <c r="V8" s="337" t="s">
        <v>26</v>
      </c>
      <c r="W8" s="337" t="s">
        <v>26</v>
      </c>
      <c r="X8" s="337" t="s">
        <v>26</v>
      </c>
      <c r="Y8" s="337" t="s">
        <v>26</v>
      </c>
      <c r="Z8" s="337" t="s">
        <v>26</v>
      </c>
      <c r="AA8" s="337" t="s">
        <v>26</v>
      </c>
      <c r="AB8" s="337" t="s">
        <v>26</v>
      </c>
      <c r="AC8" s="337" t="s">
        <v>26</v>
      </c>
      <c r="AD8" s="337" t="s">
        <v>26</v>
      </c>
      <c r="AE8" s="337"/>
      <c r="AF8" s="2"/>
      <c r="AG8" s="2"/>
      <c r="AH8" s="2"/>
      <c r="AI8" s="2"/>
    </row>
    <row r="9" spans="1:35" x14ac:dyDescent="0.2">
      <c r="A9" s="313" t="s">
        <v>14</v>
      </c>
      <c r="B9" s="334">
        <v>5</v>
      </c>
      <c r="C9" s="334">
        <v>3</v>
      </c>
      <c r="D9" s="334">
        <v>2</v>
      </c>
      <c r="E9" s="334">
        <v>3</v>
      </c>
      <c r="F9" s="334">
        <v>5</v>
      </c>
      <c r="G9" s="334">
        <v>1</v>
      </c>
      <c r="H9" s="334">
        <v>1</v>
      </c>
      <c r="I9" s="334">
        <v>4</v>
      </c>
      <c r="J9" s="334">
        <v>10</v>
      </c>
      <c r="K9" s="334">
        <v>5</v>
      </c>
      <c r="L9" s="334">
        <v>4</v>
      </c>
      <c r="M9" s="334">
        <v>7</v>
      </c>
      <c r="N9" s="334">
        <v>4</v>
      </c>
      <c r="O9" s="334">
        <v>1</v>
      </c>
      <c r="P9" s="329">
        <v>6</v>
      </c>
      <c r="Q9" s="338">
        <v>4</v>
      </c>
      <c r="R9" s="329">
        <v>6</v>
      </c>
      <c r="S9" s="338">
        <v>7</v>
      </c>
      <c r="T9" s="329">
        <v>3</v>
      </c>
      <c r="U9" s="337" t="s">
        <v>26</v>
      </c>
      <c r="V9" s="337" t="s">
        <v>26</v>
      </c>
      <c r="W9" s="337" t="s">
        <v>26</v>
      </c>
      <c r="X9" s="337" t="s">
        <v>26</v>
      </c>
      <c r="Y9" s="337" t="s">
        <v>26</v>
      </c>
      <c r="Z9" s="337" t="s">
        <v>26</v>
      </c>
      <c r="AA9" s="337" t="s">
        <v>26</v>
      </c>
      <c r="AB9" s="337" t="s">
        <v>26</v>
      </c>
      <c r="AC9" s="337" t="s">
        <v>26</v>
      </c>
      <c r="AD9" s="337" t="s">
        <v>26</v>
      </c>
      <c r="AE9" s="337"/>
      <c r="AF9" s="2"/>
      <c r="AG9" s="2"/>
      <c r="AH9" s="2"/>
      <c r="AI9" s="2"/>
    </row>
    <row r="10" spans="1:35" x14ac:dyDescent="0.2">
      <c r="A10" s="313" t="s">
        <v>15</v>
      </c>
      <c r="B10" s="334">
        <v>6</v>
      </c>
      <c r="C10" s="334" t="s">
        <v>6</v>
      </c>
      <c r="D10" s="334">
        <v>3</v>
      </c>
      <c r="E10" s="334">
        <v>3</v>
      </c>
      <c r="F10" s="334">
        <v>2</v>
      </c>
      <c r="G10" s="334" t="s">
        <v>6</v>
      </c>
      <c r="H10" s="334" t="s">
        <v>6</v>
      </c>
      <c r="I10" s="334">
        <v>2</v>
      </c>
      <c r="J10" s="334">
        <v>2</v>
      </c>
      <c r="K10" s="334" t="s">
        <v>6</v>
      </c>
      <c r="L10" s="334">
        <v>2</v>
      </c>
      <c r="M10" s="334">
        <v>1</v>
      </c>
      <c r="N10" s="334">
        <v>2</v>
      </c>
      <c r="O10" s="334">
        <v>1</v>
      </c>
      <c r="P10" s="329" t="s">
        <v>6</v>
      </c>
      <c r="Q10" s="338" t="s">
        <v>6</v>
      </c>
      <c r="R10" s="53" t="s">
        <v>6</v>
      </c>
      <c r="S10" s="338" t="s">
        <v>6</v>
      </c>
      <c r="T10" s="329" t="s">
        <v>6</v>
      </c>
      <c r="U10" s="337" t="s">
        <v>26</v>
      </c>
      <c r="V10" s="337" t="s">
        <v>26</v>
      </c>
      <c r="W10" s="337" t="s">
        <v>26</v>
      </c>
      <c r="X10" s="337" t="s">
        <v>26</v>
      </c>
      <c r="Y10" s="337" t="s">
        <v>26</v>
      </c>
      <c r="Z10" s="337" t="s">
        <v>26</v>
      </c>
      <c r="AA10" s="337" t="s">
        <v>26</v>
      </c>
      <c r="AB10" s="337" t="s">
        <v>26</v>
      </c>
      <c r="AC10" s="337" t="s">
        <v>26</v>
      </c>
      <c r="AD10" s="337" t="s">
        <v>26</v>
      </c>
      <c r="AE10" s="337"/>
      <c r="AF10" s="2"/>
      <c r="AG10" s="2"/>
      <c r="AH10" s="2"/>
      <c r="AI10" s="2"/>
    </row>
    <row r="11" spans="1:35" x14ac:dyDescent="0.2">
      <c r="A11" s="313" t="s">
        <v>16</v>
      </c>
      <c r="B11" s="334">
        <v>4</v>
      </c>
      <c r="C11" s="334">
        <v>8</v>
      </c>
      <c r="D11" s="334">
        <v>3</v>
      </c>
      <c r="E11" s="334">
        <v>4</v>
      </c>
      <c r="F11" s="334">
        <v>8</v>
      </c>
      <c r="G11" s="334">
        <v>8</v>
      </c>
      <c r="H11" s="334">
        <v>8</v>
      </c>
      <c r="I11" s="334">
        <v>9</v>
      </c>
      <c r="J11" s="334">
        <v>6</v>
      </c>
      <c r="K11" s="334">
        <v>9</v>
      </c>
      <c r="L11" s="334">
        <v>5</v>
      </c>
      <c r="M11" s="334">
        <v>6</v>
      </c>
      <c r="N11" s="334">
        <v>5</v>
      </c>
      <c r="O11" s="334">
        <v>7</v>
      </c>
      <c r="P11" s="329">
        <v>5</v>
      </c>
      <c r="Q11" s="338">
        <v>9</v>
      </c>
      <c r="R11" s="53">
        <v>4</v>
      </c>
      <c r="S11" s="338" t="s">
        <v>6</v>
      </c>
      <c r="T11" s="329" t="s">
        <v>6</v>
      </c>
      <c r="U11" s="337" t="s">
        <v>26</v>
      </c>
      <c r="V11" s="337" t="s">
        <v>26</v>
      </c>
      <c r="W11" s="337" t="s">
        <v>26</v>
      </c>
      <c r="X11" s="337" t="s">
        <v>26</v>
      </c>
      <c r="Y11" s="337" t="s">
        <v>26</v>
      </c>
      <c r="Z11" s="337" t="s">
        <v>26</v>
      </c>
      <c r="AA11" s="337" t="s">
        <v>26</v>
      </c>
      <c r="AB11" s="337" t="s">
        <v>26</v>
      </c>
      <c r="AC11" s="337" t="s">
        <v>26</v>
      </c>
      <c r="AD11" s="337" t="s">
        <v>26</v>
      </c>
      <c r="AE11" s="337"/>
      <c r="AF11" s="2"/>
      <c r="AG11" s="2"/>
      <c r="AH11" s="2"/>
      <c r="AI11" s="2"/>
    </row>
    <row r="12" spans="1:35" x14ac:dyDescent="0.2">
      <c r="A12" s="313" t="s">
        <v>17</v>
      </c>
      <c r="B12" s="334">
        <v>3</v>
      </c>
      <c r="C12" s="334">
        <v>1</v>
      </c>
      <c r="D12" s="334">
        <v>1</v>
      </c>
      <c r="E12" s="334">
        <v>4</v>
      </c>
      <c r="F12" s="334" t="s">
        <v>6</v>
      </c>
      <c r="G12" s="334">
        <v>1</v>
      </c>
      <c r="H12" s="334">
        <v>2</v>
      </c>
      <c r="I12" s="334">
        <v>1</v>
      </c>
      <c r="J12" s="334">
        <v>1</v>
      </c>
      <c r="K12" s="334">
        <v>6</v>
      </c>
      <c r="L12" s="334">
        <v>8</v>
      </c>
      <c r="M12" s="334">
        <v>9</v>
      </c>
      <c r="N12" s="334">
        <v>7</v>
      </c>
      <c r="O12" s="334">
        <v>6</v>
      </c>
      <c r="P12" s="329">
        <v>11</v>
      </c>
      <c r="Q12" s="338">
        <v>6</v>
      </c>
      <c r="R12" s="53">
        <v>5</v>
      </c>
      <c r="S12" s="338">
        <v>2</v>
      </c>
      <c r="T12" s="53">
        <v>3</v>
      </c>
      <c r="U12" s="337" t="s">
        <v>26</v>
      </c>
      <c r="V12" s="337" t="s">
        <v>26</v>
      </c>
      <c r="W12" s="337" t="s">
        <v>26</v>
      </c>
      <c r="X12" s="337" t="s">
        <v>26</v>
      </c>
      <c r="Y12" s="337" t="s">
        <v>26</v>
      </c>
      <c r="Z12" s="337" t="s">
        <v>26</v>
      </c>
      <c r="AA12" s="337" t="s">
        <v>26</v>
      </c>
      <c r="AB12" s="337" t="s">
        <v>26</v>
      </c>
      <c r="AC12" s="337" t="s">
        <v>26</v>
      </c>
      <c r="AD12" s="337" t="s">
        <v>26</v>
      </c>
      <c r="AE12" s="337"/>
    </row>
    <row r="13" spans="1:35" x14ac:dyDescent="0.2">
      <c r="A13" s="313" t="s">
        <v>18</v>
      </c>
      <c r="B13" s="334" t="s">
        <v>6</v>
      </c>
      <c r="C13" s="334">
        <v>3</v>
      </c>
      <c r="D13" s="334" t="s">
        <v>6</v>
      </c>
      <c r="E13" s="334">
        <v>2</v>
      </c>
      <c r="F13" s="334">
        <v>2</v>
      </c>
      <c r="G13" s="334">
        <v>2</v>
      </c>
      <c r="H13" s="334">
        <v>1</v>
      </c>
      <c r="I13" s="334">
        <v>2</v>
      </c>
      <c r="J13" s="334">
        <v>3</v>
      </c>
      <c r="K13" s="334">
        <v>1</v>
      </c>
      <c r="L13" s="334">
        <v>4</v>
      </c>
      <c r="M13" s="334">
        <v>2</v>
      </c>
      <c r="N13" s="334">
        <v>3</v>
      </c>
      <c r="O13" s="334">
        <v>2</v>
      </c>
      <c r="P13" s="329" t="s">
        <v>6</v>
      </c>
      <c r="Q13" s="338" t="s">
        <v>6</v>
      </c>
      <c r="R13" s="53" t="s">
        <v>6</v>
      </c>
      <c r="S13" s="338" t="s">
        <v>6</v>
      </c>
      <c r="T13" s="329" t="s">
        <v>6</v>
      </c>
      <c r="U13" s="337" t="s">
        <v>26</v>
      </c>
      <c r="V13" s="337" t="s">
        <v>26</v>
      </c>
      <c r="W13" s="337" t="s">
        <v>26</v>
      </c>
      <c r="X13" s="337" t="s">
        <v>26</v>
      </c>
      <c r="Y13" s="337" t="s">
        <v>26</v>
      </c>
      <c r="Z13" s="337" t="s">
        <v>26</v>
      </c>
      <c r="AA13" s="337" t="s">
        <v>26</v>
      </c>
      <c r="AB13" s="337" t="s">
        <v>26</v>
      </c>
      <c r="AC13" s="337" t="s">
        <v>26</v>
      </c>
      <c r="AD13" s="337" t="s">
        <v>26</v>
      </c>
      <c r="AE13" s="337"/>
    </row>
    <row r="14" spans="1:35" x14ac:dyDescent="0.2">
      <c r="A14" s="313" t="s">
        <v>19</v>
      </c>
      <c r="B14" s="334">
        <v>14</v>
      </c>
      <c r="C14" s="334">
        <v>6</v>
      </c>
      <c r="D14" s="334">
        <v>10</v>
      </c>
      <c r="E14" s="334">
        <v>8</v>
      </c>
      <c r="F14" s="334">
        <v>10</v>
      </c>
      <c r="G14" s="334">
        <v>12</v>
      </c>
      <c r="H14" s="334">
        <v>11</v>
      </c>
      <c r="I14" s="334">
        <v>10</v>
      </c>
      <c r="J14" s="334">
        <v>19</v>
      </c>
      <c r="K14" s="334">
        <v>9</v>
      </c>
      <c r="L14" s="334">
        <v>13</v>
      </c>
      <c r="M14" s="334">
        <v>14</v>
      </c>
      <c r="N14" s="334">
        <v>13</v>
      </c>
      <c r="O14" s="334">
        <v>16</v>
      </c>
      <c r="P14" s="329">
        <v>20</v>
      </c>
      <c r="Q14" s="338">
        <v>19</v>
      </c>
      <c r="R14" s="53">
        <v>18</v>
      </c>
      <c r="S14" s="338">
        <v>21</v>
      </c>
      <c r="T14" s="53">
        <v>7</v>
      </c>
      <c r="U14" s="337" t="s">
        <v>26</v>
      </c>
      <c r="V14" s="337" t="s">
        <v>26</v>
      </c>
      <c r="W14" s="337" t="s">
        <v>26</v>
      </c>
      <c r="X14" s="337" t="s">
        <v>26</v>
      </c>
      <c r="Y14" s="337" t="s">
        <v>26</v>
      </c>
      <c r="Z14" s="337" t="s">
        <v>26</v>
      </c>
      <c r="AA14" s="337" t="s">
        <v>26</v>
      </c>
      <c r="AB14" s="337" t="s">
        <v>26</v>
      </c>
      <c r="AC14" s="337" t="s">
        <v>26</v>
      </c>
      <c r="AD14" s="337" t="s">
        <v>26</v>
      </c>
      <c r="AE14" s="337"/>
    </row>
    <row r="15" spans="1:35" x14ac:dyDescent="0.2">
      <c r="A15" s="313" t="s">
        <v>20</v>
      </c>
      <c r="B15" s="334">
        <v>91</v>
      </c>
      <c r="C15" s="334">
        <v>79</v>
      </c>
      <c r="D15" s="334">
        <v>91</v>
      </c>
      <c r="E15" s="334">
        <v>132</v>
      </c>
      <c r="F15" s="334">
        <v>131</v>
      </c>
      <c r="G15" s="334">
        <v>131</v>
      </c>
      <c r="H15" s="334">
        <v>134</v>
      </c>
      <c r="I15" s="334">
        <v>134</v>
      </c>
      <c r="J15" s="334">
        <v>145</v>
      </c>
      <c r="K15" s="334">
        <v>130</v>
      </c>
      <c r="L15" s="334">
        <v>132</v>
      </c>
      <c r="M15" s="334">
        <v>123</v>
      </c>
      <c r="N15" s="334">
        <v>143</v>
      </c>
      <c r="O15" s="334">
        <v>113</v>
      </c>
      <c r="P15" s="329">
        <v>115</v>
      </c>
      <c r="Q15" s="338">
        <v>109</v>
      </c>
      <c r="R15" s="53">
        <v>79</v>
      </c>
      <c r="S15" s="338">
        <v>37</v>
      </c>
      <c r="T15" s="53">
        <v>26</v>
      </c>
      <c r="U15" s="337" t="s">
        <v>26</v>
      </c>
      <c r="V15" s="337" t="s">
        <v>26</v>
      </c>
      <c r="W15" s="337" t="s">
        <v>26</v>
      </c>
      <c r="X15" s="337" t="s">
        <v>26</v>
      </c>
      <c r="Y15" s="337" t="s">
        <v>26</v>
      </c>
      <c r="Z15" s="337" t="s">
        <v>26</v>
      </c>
      <c r="AA15" s="337" t="s">
        <v>26</v>
      </c>
      <c r="AB15" s="337" t="s">
        <v>26</v>
      </c>
      <c r="AC15" s="337" t="s">
        <v>26</v>
      </c>
      <c r="AD15" s="337" t="s">
        <v>26</v>
      </c>
      <c r="AE15" s="337"/>
    </row>
    <row r="16" spans="1:35" x14ac:dyDescent="0.2">
      <c r="A16" s="313" t="s">
        <v>21</v>
      </c>
      <c r="B16" s="334">
        <v>120</v>
      </c>
      <c r="C16" s="334">
        <v>138</v>
      </c>
      <c r="D16" s="334">
        <v>143</v>
      </c>
      <c r="E16" s="334">
        <v>165</v>
      </c>
      <c r="F16" s="334">
        <v>173</v>
      </c>
      <c r="G16" s="334">
        <v>169</v>
      </c>
      <c r="H16" s="334">
        <v>201</v>
      </c>
      <c r="I16" s="334">
        <v>218</v>
      </c>
      <c r="J16" s="334">
        <v>235</v>
      </c>
      <c r="K16" s="334">
        <v>208</v>
      </c>
      <c r="L16" s="334">
        <v>198</v>
      </c>
      <c r="M16" s="334">
        <v>222</v>
      </c>
      <c r="N16" s="334">
        <v>224</v>
      </c>
      <c r="O16" s="334">
        <v>237</v>
      </c>
      <c r="P16" s="329">
        <v>212</v>
      </c>
      <c r="Q16" s="338">
        <v>202</v>
      </c>
      <c r="R16" s="53">
        <v>111</v>
      </c>
      <c r="S16" s="338">
        <v>67</v>
      </c>
      <c r="T16" s="53">
        <v>52</v>
      </c>
      <c r="U16" s="337" t="s">
        <v>26</v>
      </c>
      <c r="V16" s="337" t="s">
        <v>26</v>
      </c>
      <c r="W16" s="337" t="s">
        <v>26</v>
      </c>
      <c r="X16" s="337" t="s">
        <v>26</v>
      </c>
      <c r="Y16" s="337" t="s">
        <v>26</v>
      </c>
      <c r="Z16" s="337" t="s">
        <v>26</v>
      </c>
      <c r="AA16" s="337" t="s">
        <v>26</v>
      </c>
      <c r="AB16" s="337" t="s">
        <v>26</v>
      </c>
      <c r="AC16" s="337" t="s">
        <v>26</v>
      </c>
      <c r="AD16" s="337" t="s">
        <v>26</v>
      </c>
      <c r="AE16" s="337"/>
    </row>
    <row r="17" spans="1:31" x14ac:dyDescent="0.2">
      <c r="A17" s="313" t="s">
        <v>22</v>
      </c>
      <c r="B17" s="334">
        <v>1</v>
      </c>
      <c r="C17" s="334">
        <v>10</v>
      </c>
      <c r="D17" s="334">
        <v>3</v>
      </c>
      <c r="E17" s="334">
        <v>10</v>
      </c>
      <c r="F17" s="334">
        <v>19</v>
      </c>
      <c r="G17" s="334">
        <v>23</v>
      </c>
      <c r="H17" s="334">
        <v>32</v>
      </c>
      <c r="I17" s="334">
        <v>38</v>
      </c>
      <c r="J17" s="334">
        <v>41</v>
      </c>
      <c r="K17" s="334">
        <v>39</v>
      </c>
      <c r="L17" s="334">
        <v>44</v>
      </c>
      <c r="M17" s="334">
        <v>50</v>
      </c>
      <c r="N17" s="334">
        <v>62</v>
      </c>
      <c r="O17" s="334">
        <v>63</v>
      </c>
      <c r="P17" s="329">
        <v>64</v>
      </c>
      <c r="Q17" s="338">
        <v>50</v>
      </c>
      <c r="R17" s="53">
        <v>67</v>
      </c>
      <c r="S17" s="338">
        <v>46</v>
      </c>
      <c r="T17" s="53">
        <v>29</v>
      </c>
      <c r="U17" s="337" t="s">
        <v>26</v>
      </c>
      <c r="V17" s="337" t="s">
        <v>26</v>
      </c>
      <c r="W17" s="337" t="s">
        <v>26</v>
      </c>
      <c r="X17" s="337" t="s">
        <v>26</v>
      </c>
      <c r="Y17" s="337" t="s">
        <v>26</v>
      </c>
      <c r="Z17" s="337" t="s">
        <v>26</v>
      </c>
      <c r="AA17" s="337" t="s">
        <v>26</v>
      </c>
      <c r="AB17" s="337" t="s">
        <v>26</v>
      </c>
      <c r="AC17" s="337" t="s">
        <v>26</v>
      </c>
      <c r="AD17" s="337" t="s">
        <v>26</v>
      </c>
      <c r="AE17" s="337"/>
    </row>
    <row r="18" spans="1:31" x14ac:dyDescent="0.2">
      <c r="A18" s="313" t="s">
        <v>23</v>
      </c>
      <c r="B18" s="334">
        <v>10</v>
      </c>
      <c r="C18" s="334">
        <v>6</v>
      </c>
      <c r="D18" s="334">
        <v>17</v>
      </c>
      <c r="E18" s="334">
        <v>19</v>
      </c>
      <c r="F18" s="334">
        <v>35</v>
      </c>
      <c r="G18" s="334">
        <v>39</v>
      </c>
      <c r="H18" s="334">
        <v>42</v>
      </c>
      <c r="I18" s="334">
        <v>47</v>
      </c>
      <c r="J18" s="334">
        <v>50</v>
      </c>
      <c r="K18" s="334">
        <v>44</v>
      </c>
      <c r="L18" s="334">
        <v>58</v>
      </c>
      <c r="M18" s="334">
        <v>54</v>
      </c>
      <c r="N18" s="334">
        <v>73</v>
      </c>
      <c r="O18" s="334">
        <v>83</v>
      </c>
      <c r="P18" s="329">
        <v>72</v>
      </c>
      <c r="Q18" s="338">
        <v>72</v>
      </c>
      <c r="R18" s="53">
        <v>84</v>
      </c>
      <c r="S18" s="338">
        <v>63</v>
      </c>
      <c r="T18" s="53">
        <v>65</v>
      </c>
      <c r="U18" s="337" t="s">
        <v>26</v>
      </c>
      <c r="V18" s="337" t="s">
        <v>26</v>
      </c>
      <c r="W18" s="337" t="s">
        <v>26</v>
      </c>
      <c r="X18" s="337" t="s">
        <v>26</v>
      </c>
      <c r="Y18" s="337" t="s">
        <v>26</v>
      </c>
      <c r="Z18" s="337" t="s">
        <v>26</v>
      </c>
      <c r="AA18" s="337" t="s">
        <v>26</v>
      </c>
      <c r="AB18" s="337" t="s">
        <v>26</v>
      </c>
      <c r="AC18" s="337" t="s">
        <v>26</v>
      </c>
      <c r="AD18" s="337" t="s">
        <v>26</v>
      </c>
      <c r="AE18" s="337"/>
    </row>
    <row r="19" spans="1:31" x14ac:dyDescent="0.2">
      <c r="A19" s="313" t="s">
        <v>24</v>
      </c>
      <c r="B19" s="334">
        <v>3</v>
      </c>
      <c r="C19" s="334">
        <v>1</v>
      </c>
      <c r="D19" s="334" t="s">
        <v>6</v>
      </c>
      <c r="E19" s="334">
        <v>2</v>
      </c>
      <c r="F19" s="334">
        <v>7</v>
      </c>
      <c r="G19" s="334">
        <v>7</v>
      </c>
      <c r="H19" s="334">
        <v>9</v>
      </c>
      <c r="I19" s="334">
        <v>4</v>
      </c>
      <c r="J19" s="334">
        <v>6</v>
      </c>
      <c r="K19" s="334">
        <v>6</v>
      </c>
      <c r="L19" s="334">
        <v>9</v>
      </c>
      <c r="M19" s="334">
        <v>6</v>
      </c>
      <c r="N19" s="334">
        <v>12</v>
      </c>
      <c r="O19" s="334">
        <v>8</v>
      </c>
      <c r="P19" s="329">
        <v>12</v>
      </c>
      <c r="Q19" s="338">
        <v>10</v>
      </c>
      <c r="R19" s="53">
        <v>12</v>
      </c>
      <c r="S19" s="338">
        <v>5</v>
      </c>
      <c r="T19" s="53">
        <v>4</v>
      </c>
      <c r="U19" s="337" t="s">
        <v>26</v>
      </c>
      <c r="V19" s="337" t="s">
        <v>26</v>
      </c>
      <c r="W19" s="337" t="s">
        <v>26</v>
      </c>
      <c r="X19" s="337" t="s">
        <v>26</v>
      </c>
      <c r="Y19" s="337" t="s">
        <v>26</v>
      </c>
      <c r="Z19" s="337" t="s">
        <v>26</v>
      </c>
      <c r="AA19" s="337" t="s">
        <v>26</v>
      </c>
      <c r="AB19" s="337" t="s">
        <v>26</v>
      </c>
      <c r="AC19" s="337" t="s">
        <v>26</v>
      </c>
      <c r="AD19" s="337" t="s">
        <v>26</v>
      </c>
      <c r="AE19" s="337"/>
    </row>
    <row r="20" spans="1:31" x14ac:dyDescent="0.2">
      <c r="A20" s="313" t="s">
        <v>25</v>
      </c>
      <c r="B20" s="334" t="s">
        <v>26</v>
      </c>
      <c r="C20" s="334" t="s">
        <v>26</v>
      </c>
      <c r="D20" s="334" t="s">
        <v>26</v>
      </c>
      <c r="E20" s="334" t="s">
        <v>26</v>
      </c>
      <c r="F20" s="334" t="s">
        <v>26</v>
      </c>
      <c r="G20" s="334" t="s">
        <v>26</v>
      </c>
      <c r="H20" s="334" t="s">
        <v>26</v>
      </c>
      <c r="I20" s="334" t="s">
        <v>26</v>
      </c>
      <c r="J20" s="334" t="s">
        <v>26</v>
      </c>
      <c r="K20" s="334" t="s">
        <v>26</v>
      </c>
      <c r="L20" s="334" t="s">
        <v>26</v>
      </c>
      <c r="M20" s="334" t="s">
        <v>26</v>
      </c>
      <c r="N20" s="334">
        <v>1</v>
      </c>
      <c r="O20" s="334">
        <v>8</v>
      </c>
      <c r="P20" s="329">
        <v>72</v>
      </c>
      <c r="Q20" s="338">
        <v>202</v>
      </c>
      <c r="R20" s="53">
        <v>370</v>
      </c>
      <c r="S20" s="338">
        <v>647</v>
      </c>
      <c r="T20" s="53">
        <v>955</v>
      </c>
      <c r="U20" s="306">
        <v>1105</v>
      </c>
      <c r="V20" s="306">
        <v>1149</v>
      </c>
      <c r="W20" s="306">
        <v>1281</v>
      </c>
      <c r="X20" s="306">
        <v>1427</v>
      </c>
      <c r="Y20" s="306">
        <v>1491</v>
      </c>
      <c r="Z20" s="306">
        <v>1428</v>
      </c>
      <c r="AA20" s="306">
        <v>1406</v>
      </c>
      <c r="AB20" s="306">
        <v>1388</v>
      </c>
      <c r="AC20" s="306">
        <v>1464</v>
      </c>
      <c r="AD20" s="306">
        <v>1546</v>
      </c>
      <c r="AE20" s="306">
        <v>1565</v>
      </c>
    </row>
    <row r="21" spans="1:31" x14ac:dyDescent="0.2">
      <c r="A21" s="17" t="s">
        <v>7</v>
      </c>
      <c r="B21" s="5">
        <v>393</v>
      </c>
      <c r="C21" s="5">
        <v>415</v>
      </c>
      <c r="D21" s="5">
        <v>439</v>
      </c>
      <c r="E21" s="5">
        <v>491</v>
      </c>
      <c r="F21" s="5">
        <v>551</v>
      </c>
      <c r="G21" s="5">
        <v>602</v>
      </c>
      <c r="H21" s="5">
        <v>602</v>
      </c>
      <c r="I21" s="5">
        <v>625</v>
      </c>
      <c r="J21" s="5">
        <v>685</v>
      </c>
      <c r="K21" s="5">
        <v>695</v>
      </c>
      <c r="L21" s="5">
        <v>647</v>
      </c>
      <c r="M21" s="5">
        <v>677</v>
      </c>
      <c r="N21" s="5">
        <v>739</v>
      </c>
      <c r="O21" s="5">
        <v>723</v>
      </c>
      <c r="P21" s="22">
        <v>782</v>
      </c>
      <c r="Q21" s="51">
        <f t="shared" ref="Q21:V21" si="0">SUM(Q6:Q20)</f>
        <v>855</v>
      </c>
      <c r="R21" s="25">
        <f t="shared" si="0"/>
        <v>905</v>
      </c>
      <c r="S21" s="71">
        <f t="shared" si="0"/>
        <v>1030</v>
      </c>
      <c r="T21" s="69">
        <f t="shared" si="0"/>
        <v>1245</v>
      </c>
      <c r="U21" s="69">
        <f t="shared" si="0"/>
        <v>1148</v>
      </c>
      <c r="V21" s="69">
        <f t="shared" si="0"/>
        <v>1184</v>
      </c>
      <c r="W21" s="69">
        <v>1329</v>
      </c>
      <c r="X21" s="69">
        <f>X6+X20</f>
        <v>1461</v>
      </c>
      <c r="Y21" s="69">
        <f>Y6+Y20</f>
        <v>1524</v>
      </c>
      <c r="Z21" s="69">
        <f>Z6+Z20</f>
        <v>1448</v>
      </c>
      <c r="AA21" s="69">
        <f>AA6+AA20</f>
        <v>1436</v>
      </c>
      <c r="AB21" s="69">
        <f>AB6+AB20</f>
        <v>1410</v>
      </c>
      <c r="AC21" s="69">
        <f t="shared" ref="AC21" si="1">AC6+AC20</f>
        <v>1493</v>
      </c>
      <c r="AD21" s="327">
        <v>1564</v>
      </c>
      <c r="AE21" s="327">
        <v>1583</v>
      </c>
    </row>
    <row r="22" spans="1:31" x14ac:dyDescent="0.2">
      <c r="A22" s="328"/>
      <c r="B22" s="9"/>
      <c r="C22" s="9"/>
      <c r="D22" s="9"/>
      <c r="E22" s="9"/>
      <c r="F22" s="9"/>
      <c r="G22" s="9"/>
      <c r="R22" s="53"/>
    </row>
    <row r="23" spans="1:31" x14ac:dyDescent="0.2">
      <c r="A23" s="10" t="s">
        <v>101</v>
      </c>
      <c r="B23" s="9"/>
      <c r="C23" s="9"/>
      <c r="D23" s="9"/>
      <c r="E23" s="9"/>
      <c r="F23" s="9"/>
      <c r="G23" s="9"/>
      <c r="R23" s="53"/>
    </row>
    <row r="24" spans="1:31" x14ac:dyDescent="0.2">
      <c r="A24" s="13"/>
      <c r="B24" s="7"/>
      <c r="C24" s="8"/>
      <c r="D24" s="7"/>
      <c r="E24" s="8"/>
      <c r="F24" s="8"/>
      <c r="G24" s="8"/>
      <c r="H24" s="9"/>
      <c r="I24" s="9"/>
      <c r="J24" s="9"/>
      <c r="K24" s="9"/>
    </row>
    <row r="25" spans="1:31" x14ac:dyDescent="0.2">
      <c r="A25" s="12"/>
      <c r="B25" s="7"/>
      <c r="C25" s="8"/>
      <c r="D25" s="7"/>
      <c r="E25" s="8"/>
      <c r="F25" s="8"/>
      <c r="G25" s="8"/>
      <c r="H25" s="9"/>
      <c r="I25" s="9"/>
      <c r="J25" s="9"/>
      <c r="K25" s="9"/>
    </row>
    <row r="26" spans="1:31" x14ac:dyDescent="0.2">
      <c r="A26" s="6"/>
      <c r="B26" s="7"/>
      <c r="C26" s="8"/>
      <c r="D26" s="7"/>
      <c r="E26" s="8"/>
      <c r="F26" s="8"/>
      <c r="G26" s="8"/>
      <c r="H26" s="9"/>
      <c r="I26" s="9"/>
      <c r="J26" s="9"/>
      <c r="K26" s="9"/>
    </row>
    <row r="27" spans="1:31" x14ac:dyDescent="0.2">
      <c r="A27" s="6"/>
      <c r="B27" s="7"/>
      <c r="C27" s="8"/>
      <c r="D27" s="7"/>
      <c r="E27" s="8"/>
      <c r="F27" s="8"/>
      <c r="G27" s="8"/>
      <c r="H27" s="9"/>
      <c r="I27" s="9"/>
      <c r="J27" s="9"/>
      <c r="K27" s="9"/>
    </row>
    <row r="28" spans="1:31" x14ac:dyDescent="0.2">
      <c r="A28" s="14"/>
      <c r="B28" s="15"/>
      <c r="C28" s="15"/>
      <c r="D28" s="15"/>
      <c r="E28" s="15"/>
      <c r="F28" s="8"/>
      <c r="G28" s="8"/>
      <c r="H28" s="9"/>
      <c r="I28" s="9"/>
      <c r="J28" s="9"/>
      <c r="K28" s="9"/>
    </row>
    <row r="29" spans="1:31" x14ac:dyDescent="0.2">
      <c r="A29" s="14"/>
      <c r="B29" s="15"/>
      <c r="C29" s="15"/>
      <c r="D29" s="15"/>
      <c r="E29" s="15"/>
      <c r="F29" s="8"/>
      <c r="G29" s="8"/>
      <c r="H29" s="9"/>
      <c r="I29" s="9"/>
      <c r="J29" s="9"/>
      <c r="K29" s="9"/>
    </row>
    <row r="30" spans="1:31" x14ac:dyDescent="0.2">
      <c r="A30" s="14"/>
      <c r="B30" s="15"/>
      <c r="C30" s="15"/>
      <c r="D30" s="15"/>
      <c r="E30" s="15"/>
      <c r="F30" s="9"/>
      <c r="G30" s="9"/>
      <c r="H30" s="9"/>
      <c r="I30" s="9"/>
      <c r="J30" s="9"/>
      <c r="K30" s="9"/>
    </row>
    <row r="31" spans="1:31" x14ac:dyDescent="0.2">
      <c r="A31" s="14"/>
      <c r="B31" s="15"/>
      <c r="C31" s="15"/>
      <c r="D31" s="15"/>
      <c r="E31" s="15"/>
      <c r="F31" s="9"/>
      <c r="G31" s="9"/>
      <c r="H31" s="9"/>
      <c r="I31" s="9"/>
      <c r="J31" s="9"/>
      <c r="K31" s="9"/>
    </row>
    <row r="32" spans="1:31" x14ac:dyDescent="0.2"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2:11" x14ac:dyDescent="0.2"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2:11" x14ac:dyDescent="0.2"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2:11" x14ac:dyDescent="0.2"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2:11" x14ac:dyDescent="0.2"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2:11" x14ac:dyDescent="0.2"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2:11" x14ac:dyDescent="0.2"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2:11" x14ac:dyDescent="0.2"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2:11" x14ac:dyDescent="0.2"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2:11" x14ac:dyDescent="0.2"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2:11" x14ac:dyDescent="0.2"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2:11" x14ac:dyDescent="0.2"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2:11" x14ac:dyDescent="0.2"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2:11" x14ac:dyDescent="0.2"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2:11" x14ac:dyDescent="0.2"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2:11" x14ac:dyDescent="0.2">
      <c r="B47" s="9"/>
      <c r="C47" s="9"/>
      <c r="D47" s="9"/>
      <c r="E47" s="9"/>
      <c r="F47" s="9"/>
      <c r="G47" s="9"/>
      <c r="H47" s="9"/>
      <c r="I47" s="9"/>
      <c r="J47" s="9"/>
      <c r="K47" s="9"/>
    </row>
  </sheetData>
  <phoneticPr fontId="0" type="noConversion"/>
  <pageMargins left="0.48" right="0.28000000000000003" top="0.984251969" bottom="0.984251969" header="0.5" footer="0.5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8"/>
  <sheetViews>
    <sheetView showGridLines="0" workbookViewId="0">
      <selection activeCell="G39" sqref="G39"/>
    </sheetView>
  </sheetViews>
  <sheetFormatPr baseColWidth="10" defaultRowHeight="12.75" x14ac:dyDescent="0.2"/>
  <cols>
    <col min="1" max="1" width="19" customWidth="1"/>
    <col min="2" max="5" width="7.7109375" customWidth="1"/>
  </cols>
  <sheetData>
    <row r="1" spans="1:5" x14ac:dyDescent="0.2">
      <c r="A1" s="50" t="s">
        <v>167</v>
      </c>
    </row>
    <row r="2" spans="1:5" ht="18" x14ac:dyDescent="0.25">
      <c r="A2" s="1" t="s">
        <v>33</v>
      </c>
    </row>
    <row r="3" spans="1:5" ht="15.75" x14ac:dyDescent="0.25">
      <c r="A3" s="46" t="s">
        <v>177</v>
      </c>
    </row>
    <row r="5" spans="1:5" ht="14.25" x14ac:dyDescent="0.2">
      <c r="A5" s="339" t="s">
        <v>43</v>
      </c>
      <c r="B5" s="340" t="s">
        <v>34</v>
      </c>
      <c r="C5" s="341"/>
      <c r="D5" s="342" t="s">
        <v>7</v>
      </c>
      <c r="E5" s="343" t="s">
        <v>37</v>
      </c>
    </row>
    <row r="6" spans="1:5" ht="28.5" x14ac:dyDescent="0.2">
      <c r="A6" s="339"/>
      <c r="B6" s="344" t="s">
        <v>35</v>
      </c>
      <c r="C6" s="344" t="s">
        <v>36</v>
      </c>
      <c r="D6" s="345"/>
      <c r="E6" s="343"/>
    </row>
    <row r="7" spans="1:5" x14ac:dyDescent="0.2">
      <c r="A7" s="346">
        <v>1990</v>
      </c>
      <c r="B7" s="334">
        <v>65</v>
      </c>
      <c r="C7" s="334">
        <v>328</v>
      </c>
      <c r="D7" s="334">
        <v>393</v>
      </c>
      <c r="E7" s="347">
        <v>17</v>
      </c>
    </row>
    <row r="8" spans="1:5" x14ac:dyDescent="0.2">
      <c r="A8" s="346">
        <v>1991</v>
      </c>
      <c r="B8" s="334">
        <v>103</v>
      </c>
      <c r="C8" s="334">
        <v>312</v>
      </c>
      <c r="D8" s="334">
        <v>415</v>
      </c>
      <c r="E8" s="347">
        <v>25</v>
      </c>
    </row>
    <row r="9" spans="1:5" x14ac:dyDescent="0.2">
      <c r="A9" s="346">
        <v>1992</v>
      </c>
      <c r="B9" s="334">
        <v>94</v>
      </c>
      <c r="C9" s="334">
        <v>345</v>
      </c>
      <c r="D9" s="334">
        <v>439</v>
      </c>
      <c r="E9" s="347">
        <v>21</v>
      </c>
    </row>
    <row r="10" spans="1:5" x14ac:dyDescent="0.2">
      <c r="A10" s="346">
        <v>1993</v>
      </c>
      <c r="B10" s="334">
        <v>125</v>
      </c>
      <c r="C10" s="334">
        <v>366</v>
      </c>
      <c r="D10" s="334">
        <v>491</v>
      </c>
      <c r="E10" s="347">
        <v>25</v>
      </c>
    </row>
    <row r="11" spans="1:5" x14ac:dyDescent="0.2">
      <c r="A11" s="346">
        <v>1994</v>
      </c>
      <c r="B11" s="334">
        <v>154</v>
      </c>
      <c r="C11" s="334">
        <v>397</v>
      </c>
      <c r="D11" s="334">
        <v>551</v>
      </c>
      <c r="E11" s="347">
        <v>28</v>
      </c>
    </row>
    <row r="12" spans="1:5" x14ac:dyDescent="0.2">
      <c r="A12" s="346">
        <v>1995</v>
      </c>
      <c r="B12" s="334">
        <v>188</v>
      </c>
      <c r="C12" s="334">
        <v>414</v>
      </c>
      <c r="D12" s="334">
        <v>602</v>
      </c>
      <c r="E12" s="347">
        <v>31</v>
      </c>
    </row>
    <row r="13" spans="1:5" x14ac:dyDescent="0.2">
      <c r="A13" s="346">
        <v>1996</v>
      </c>
      <c r="B13" s="334">
        <v>205</v>
      </c>
      <c r="C13" s="334">
        <v>397</v>
      </c>
      <c r="D13" s="334">
        <v>602</v>
      </c>
      <c r="E13" s="347">
        <v>34</v>
      </c>
    </row>
    <row r="14" spans="1:5" x14ac:dyDescent="0.2">
      <c r="A14" s="346">
        <v>1997</v>
      </c>
      <c r="B14" s="334">
        <v>199</v>
      </c>
      <c r="C14" s="334">
        <v>426</v>
      </c>
      <c r="D14" s="334">
        <v>625</v>
      </c>
      <c r="E14" s="347">
        <v>32</v>
      </c>
    </row>
    <row r="15" spans="1:5" x14ac:dyDescent="0.2">
      <c r="A15" s="346">
        <v>1998</v>
      </c>
      <c r="B15" s="334">
        <v>216</v>
      </c>
      <c r="C15" s="334">
        <v>469</v>
      </c>
      <c r="D15" s="334">
        <v>685</v>
      </c>
      <c r="E15" s="347">
        <v>32</v>
      </c>
    </row>
    <row r="16" spans="1:5" x14ac:dyDescent="0.2">
      <c r="A16" s="346">
        <v>1999</v>
      </c>
      <c r="B16" s="334">
        <v>264</v>
      </c>
      <c r="C16" s="334">
        <v>431</v>
      </c>
      <c r="D16" s="334">
        <v>695</v>
      </c>
      <c r="E16" s="347">
        <v>38</v>
      </c>
    </row>
    <row r="17" spans="1:5" x14ac:dyDescent="0.2">
      <c r="A17" s="346">
        <v>2000</v>
      </c>
      <c r="B17" s="334">
        <v>226</v>
      </c>
      <c r="C17" s="334">
        <v>421</v>
      </c>
      <c r="D17" s="334">
        <v>647</v>
      </c>
      <c r="E17" s="347">
        <v>35</v>
      </c>
    </row>
    <row r="18" spans="1:5" x14ac:dyDescent="0.2">
      <c r="A18" s="346">
        <v>2001</v>
      </c>
      <c r="B18" s="334">
        <v>225</v>
      </c>
      <c r="C18" s="334">
        <v>452</v>
      </c>
      <c r="D18" s="334">
        <v>677</v>
      </c>
      <c r="E18" s="347">
        <v>33</v>
      </c>
    </row>
    <row r="19" spans="1:5" x14ac:dyDescent="0.2">
      <c r="A19" s="346">
        <v>2002</v>
      </c>
      <c r="B19" s="334">
        <v>295</v>
      </c>
      <c r="C19" s="334">
        <v>444</v>
      </c>
      <c r="D19" s="334">
        <v>739</v>
      </c>
      <c r="E19" s="347">
        <v>40</v>
      </c>
    </row>
    <row r="20" spans="1:5" x14ac:dyDescent="0.2">
      <c r="A20" s="346">
        <v>2003</v>
      </c>
      <c r="B20" s="334">
        <v>280</v>
      </c>
      <c r="C20" s="334">
        <v>443</v>
      </c>
      <c r="D20" s="334">
        <v>723</v>
      </c>
      <c r="E20" s="347">
        <v>39</v>
      </c>
    </row>
    <row r="21" spans="1:5" x14ac:dyDescent="0.2">
      <c r="A21" s="346">
        <v>2004</v>
      </c>
      <c r="B21" s="334">
        <v>307</v>
      </c>
      <c r="C21" s="334">
        <v>475</v>
      </c>
      <c r="D21" s="334">
        <v>782</v>
      </c>
      <c r="E21" s="347">
        <v>39</v>
      </c>
    </row>
    <row r="22" spans="1:5" x14ac:dyDescent="0.2">
      <c r="A22" s="346">
        <v>2005</v>
      </c>
      <c r="B22" s="334">
        <v>343</v>
      </c>
      <c r="C22" s="334">
        <v>512</v>
      </c>
      <c r="D22" s="334">
        <v>855</v>
      </c>
      <c r="E22" s="347">
        <v>40</v>
      </c>
    </row>
    <row r="23" spans="1:5" x14ac:dyDescent="0.2">
      <c r="A23" s="346">
        <v>2006</v>
      </c>
      <c r="B23" s="334">
        <v>347</v>
      </c>
      <c r="C23" s="334">
        <v>558</v>
      </c>
      <c r="D23" s="334">
        <v>905</v>
      </c>
      <c r="E23" s="347">
        <v>38</v>
      </c>
    </row>
    <row r="24" spans="1:5" x14ac:dyDescent="0.2">
      <c r="A24" s="346">
        <v>2007</v>
      </c>
      <c r="B24" s="334">
        <v>459</v>
      </c>
      <c r="C24" s="334">
        <v>571</v>
      </c>
      <c r="D24" s="334">
        <v>1030</v>
      </c>
      <c r="E24" s="347">
        <v>45</v>
      </c>
    </row>
    <row r="25" spans="1:5" x14ac:dyDescent="0.2">
      <c r="A25" s="346">
        <v>2008</v>
      </c>
      <c r="B25" s="334">
        <v>560</v>
      </c>
      <c r="C25" s="334">
        <v>685</v>
      </c>
      <c r="D25" s="334">
        <v>1245</v>
      </c>
      <c r="E25" s="347">
        <v>45</v>
      </c>
    </row>
    <row r="26" spans="1:5" x14ac:dyDescent="0.2">
      <c r="A26" s="346">
        <v>2009</v>
      </c>
      <c r="B26" s="334">
        <v>518</v>
      </c>
      <c r="C26" s="334">
        <v>630</v>
      </c>
      <c r="D26" s="334">
        <v>1148</v>
      </c>
      <c r="E26" s="347">
        <v>45</v>
      </c>
    </row>
    <row r="27" spans="1:5" x14ac:dyDescent="0.2">
      <c r="A27" s="346">
        <v>2010</v>
      </c>
      <c r="B27" s="334">
        <v>545</v>
      </c>
      <c r="C27" s="334">
        <v>639</v>
      </c>
      <c r="D27" s="334">
        <v>1184</v>
      </c>
      <c r="E27" s="347">
        <v>46</v>
      </c>
    </row>
    <row r="28" spans="1:5" x14ac:dyDescent="0.2">
      <c r="A28" s="346">
        <v>2011</v>
      </c>
      <c r="B28" s="334">
        <v>610</v>
      </c>
      <c r="C28" s="334">
        <v>719</v>
      </c>
      <c r="D28" s="334">
        <v>1329</v>
      </c>
      <c r="E28" s="347">
        <v>46</v>
      </c>
    </row>
    <row r="29" spans="1:5" x14ac:dyDescent="0.2">
      <c r="A29" s="346">
        <v>2012</v>
      </c>
      <c r="B29" s="334">
        <v>722</v>
      </c>
      <c r="C29" s="334">
        <v>739</v>
      </c>
      <c r="D29" s="334">
        <v>1461</v>
      </c>
      <c r="E29" s="347">
        <v>49.418206707734427</v>
      </c>
    </row>
    <row r="30" spans="1:5" x14ac:dyDescent="0.2">
      <c r="A30" s="346">
        <v>2013</v>
      </c>
      <c r="B30" s="334">
        <v>720</v>
      </c>
      <c r="C30" s="334">
        <v>804</v>
      </c>
      <c r="D30" s="334">
        <v>1524</v>
      </c>
      <c r="E30" s="347">
        <v>47.244094488188978</v>
      </c>
    </row>
    <row r="31" spans="1:5" x14ac:dyDescent="0.2">
      <c r="A31" s="346">
        <v>2014</v>
      </c>
      <c r="B31" s="334">
        <v>730</v>
      </c>
      <c r="C31" s="334">
        <v>718</v>
      </c>
      <c r="D31" s="334">
        <v>1448</v>
      </c>
      <c r="E31" s="347">
        <v>50.414364640883981</v>
      </c>
    </row>
    <row r="32" spans="1:5" x14ac:dyDescent="0.2">
      <c r="A32" s="346">
        <v>2015</v>
      </c>
      <c r="B32" s="334">
        <v>756</v>
      </c>
      <c r="C32" s="334">
        <v>680</v>
      </c>
      <c r="D32" s="334">
        <v>1436</v>
      </c>
      <c r="E32" s="347">
        <v>52.646239554317553</v>
      </c>
    </row>
    <row r="33" spans="1:5" x14ac:dyDescent="0.2">
      <c r="A33" s="346">
        <v>2016</v>
      </c>
      <c r="B33" s="334">
        <v>673</v>
      </c>
      <c r="C33" s="334">
        <v>737</v>
      </c>
      <c r="D33" s="348">
        <v>1410</v>
      </c>
      <c r="E33" s="347">
        <v>47.730496453900713</v>
      </c>
    </row>
    <row r="34" spans="1:5" x14ac:dyDescent="0.2">
      <c r="A34" s="346">
        <v>2017</v>
      </c>
      <c r="B34" s="334">
        <v>750</v>
      </c>
      <c r="C34" s="334">
        <v>743</v>
      </c>
      <c r="D34" s="348">
        <v>1493</v>
      </c>
      <c r="E34" s="347">
        <v>50.234427327528465</v>
      </c>
    </row>
    <row r="35" spans="1:5" x14ac:dyDescent="0.2">
      <c r="A35" s="346">
        <v>2018</v>
      </c>
      <c r="B35" s="334">
        <v>782</v>
      </c>
      <c r="C35" s="334">
        <v>782</v>
      </c>
      <c r="D35" s="348">
        <v>1564</v>
      </c>
      <c r="E35" s="347">
        <v>50</v>
      </c>
    </row>
    <row r="36" spans="1:5" x14ac:dyDescent="0.2">
      <c r="A36" s="346">
        <v>2019</v>
      </c>
      <c r="B36" s="334">
        <v>790</v>
      </c>
      <c r="C36" s="334">
        <v>793</v>
      </c>
      <c r="D36" s="348">
        <v>1583</v>
      </c>
      <c r="E36" s="350">
        <v>49.905243209096653</v>
      </c>
    </row>
    <row r="37" spans="1:5" x14ac:dyDescent="0.2">
      <c r="A37" s="349"/>
      <c r="B37" s="329"/>
      <c r="C37" s="329"/>
      <c r="D37" s="302"/>
      <c r="E37" s="350"/>
    </row>
    <row r="38" spans="1:5" x14ac:dyDescent="0.2">
      <c r="A38" s="10" t="s">
        <v>101</v>
      </c>
      <c r="B38" s="9"/>
      <c r="C38" s="9"/>
      <c r="D38" s="9"/>
      <c r="E38" s="9"/>
    </row>
  </sheetData>
  <mergeCells count="4">
    <mergeCell ref="A5:A6"/>
    <mergeCell ref="B5:C5"/>
    <mergeCell ref="D5:D6"/>
    <mergeCell ref="E5:E6"/>
  </mergeCells>
  <phoneticPr fontId="0" type="noConversion"/>
  <pageMargins left="0.48" right="0.28000000000000003" top="0.984251969" bottom="0.984251969" header="0.5" footer="0.5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EA67-2370-457B-939D-33AEFF782B79}">
  <sheetPr>
    <pageSetUpPr fitToPage="1"/>
  </sheetPr>
  <dimension ref="A1:AO23"/>
  <sheetViews>
    <sheetView showGridLines="0" workbookViewId="0"/>
  </sheetViews>
  <sheetFormatPr baseColWidth="10" defaultColWidth="11.42578125" defaultRowHeight="12.75" x14ac:dyDescent="0.2"/>
  <cols>
    <col min="1" max="1" width="36.42578125" style="95" customWidth="1"/>
    <col min="2" max="2" width="5.7109375" style="95" customWidth="1"/>
    <col min="3" max="6" width="5.7109375" style="95" hidden="1" customWidth="1"/>
    <col min="7" max="7" width="5.7109375" style="95" customWidth="1"/>
    <col min="8" max="11" width="5.7109375" style="95" hidden="1" customWidth="1"/>
    <col min="12" max="12" width="5.7109375" style="95" customWidth="1"/>
    <col min="13" max="16" width="5.7109375" style="95" hidden="1" customWidth="1"/>
    <col min="17" max="17" width="6.140625" style="95" customWidth="1"/>
    <col min="18" max="21" width="6.140625" style="95" hidden="1" customWidth="1"/>
    <col min="22" max="22" width="6.140625" style="95" customWidth="1"/>
    <col min="23" max="33" width="5.7109375" style="95" customWidth="1"/>
    <col min="34" max="35" width="5.85546875" style="95" customWidth="1"/>
    <col min="36" max="37" width="6.7109375" style="95" customWidth="1"/>
    <col min="38" max="39" width="6.42578125" style="95" customWidth="1"/>
    <col min="40" max="40" width="7.140625" style="95" customWidth="1"/>
    <col min="41" max="41" width="5.5703125" style="95" bestFit="1" customWidth="1"/>
    <col min="42" max="16384" width="11.42578125" style="95"/>
  </cols>
  <sheetData>
    <row r="1" spans="1:41" x14ac:dyDescent="0.2">
      <c r="A1" s="94" t="s">
        <v>167</v>
      </c>
    </row>
    <row r="2" spans="1:41" ht="18" x14ac:dyDescent="0.25">
      <c r="A2" s="1" t="s">
        <v>27</v>
      </c>
    </row>
    <row r="3" spans="1:41" ht="15.75" x14ac:dyDescent="0.25">
      <c r="A3" s="352" t="s">
        <v>179</v>
      </c>
    </row>
    <row r="5" spans="1:41" ht="14.25" x14ac:dyDescent="0.2">
      <c r="A5" s="59" t="s">
        <v>28</v>
      </c>
      <c r="B5" s="3">
        <v>1980</v>
      </c>
      <c r="C5" s="3">
        <v>1981</v>
      </c>
      <c r="D5" s="3">
        <v>1982</v>
      </c>
      <c r="E5" s="3">
        <v>1983</v>
      </c>
      <c r="F5" s="3">
        <v>1984</v>
      </c>
      <c r="G5" s="3">
        <v>1985</v>
      </c>
      <c r="H5" s="3">
        <v>1986</v>
      </c>
      <c r="I5" s="3">
        <v>1987</v>
      </c>
      <c r="J5" s="3">
        <v>1988</v>
      </c>
      <c r="K5" s="3">
        <v>1989</v>
      </c>
      <c r="L5" s="3">
        <v>1990</v>
      </c>
      <c r="M5" s="3">
        <v>1991</v>
      </c>
      <c r="N5" s="3">
        <v>1992</v>
      </c>
      <c r="O5" s="3">
        <v>1993</v>
      </c>
      <c r="P5" s="40">
        <v>1994</v>
      </c>
      <c r="Q5" s="3">
        <v>1995</v>
      </c>
      <c r="R5" s="40">
        <v>1996</v>
      </c>
      <c r="S5" s="3">
        <v>1997</v>
      </c>
      <c r="T5" s="40">
        <v>1998</v>
      </c>
      <c r="U5" s="3">
        <v>1999</v>
      </c>
      <c r="V5" s="40">
        <v>2000</v>
      </c>
      <c r="W5" s="40">
        <v>2001</v>
      </c>
      <c r="X5" s="40">
        <v>2002</v>
      </c>
      <c r="Y5" s="40">
        <v>2003</v>
      </c>
      <c r="Z5" s="40">
        <v>2004</v>
      </c>
      <c r="AA5" s="40">
        <v>2005</v>
      </c>
      <c r="AB5" s="40">
        <v>2006</v>
      </c>
      <c r="AC5" s="40">
        <v>2007</v>
      </c>
      <c r="AD5" s="40">
        <v>2008</v>
      </c>
      <c r="AE5" s="40">
        <v>2009</v>
      </c>
      <c r="AF5" s="40">
        <v>2010</v>
      </c>
      <c r="AG5" s="40">
        <v>2011</v>
      </c>
      <c r="AH5" s="40">
        <v>2012</v>
      </c>
      <c r="AI5" s="40">
        <v>2013</v>
      </c>
      <c r="AJ5" s="40">
        <v>2014</v>
      </c>
      <c r="AK5" s="40">
        <v>2015</v>
      </c>
      <c r="AL5" s="40">
        <v>2016</v>
      </c>
      <c r="AM5" s="40">
        <v>2017</v>
      </c>
      <c r="AN5" s="40">
        <v>2018</v>
      </c>
      <c r="AO5" s="40">
        <v>2019</v>
      </c>
    </row>
    <row r="6" spans="1:41" x14ac:dyDescent="0.2">
      <c r="A6" s="313" t="s">
        <v>29</v>
      </c>
      <c r="B6" s="313">
        <v>18</v>
      </c>
      <c r="C6" s="313">
        <v>12</v>
      </c>
      <c r="D6" s="313">
        <v>18</v>
      </c>
      <c r="E6" s="313">
        <v>8</v>
      </c>
      <c r="F6" s="313">
        <v>18</v>
      </c>
      <c r="G6" s="313">
        <v>17</v>
      </c>
      <c r="H6" s="313">
        <v>16</v>
      </c>
      <c r="I6" s="313">
        <v>22</v>
      </c>
      <c r="J6" s="313">
        <v>30</v>
      </c>
      <c r="K6" s="313">
        <v>24</v>
      </c>
      <c r="L6" s="313">
        <v>21</v>
      </c>
      <c r="M6" s="313">
        <v>33</v>
      </c>
      <c r="N6" s="313">
        <v>25</v>
      </c>
      <c r="O6" s="313">
        <v>38</v>
      </c>
      <c r="P6" s="351">
        <v>40</v>
      </c>
      <c r="Q6" s="335">
        <v>46</v>
      </c>
      <c r="R6" s="351">
        <v>52</v>
      </c>
      <c r="S6" s="335">
        <v>58</v>
      </c>
      <c r="T6" s="351">
        <v>78</v>
      </c>
      <c r="U6" s="335">
        <v>58</v>
      </c>
      <c r="V6" s="336">
        <v>67</v>
      </c>
      <c r="W6" s="336">
        <v>78</v>
      </c>
      <c r="X6" s="336">
        <v>86</v>
      </c>
      <c r="Y6" s="336">
        <v>73</v>
      </c>
      <c r="Z6" s="336">
        <v>89</v>
      </c>
      <c r="AA6" s="336">
        <v>82</v>
      </c>
      <c r="AB6" s="336">
        <v>111</v>
      </c>
      <c r="AC6" s="336">
        <v>118</v>
      </c>
      <c r="AD6" s="336">
        <v>131</v>
      </c>
      <c r="AE6" s="336">
        <v>108</v>
      </c>
      <c r="AF6" s="336">
        <v>98</v>
      </c>
      <c r="AG6" s="336">
        <v>103</v>
      </c>
      <c r="AH6" s="336">
        <v>129</v>
      </c>
      <c r="AI6" s="336">
        <v>142</v>
      </c>
      <c r="AJ6" s="336">
        <v>151</v>
      </c>
      <c r="AK6" s="336">
        <v>133</v>
      </c>
      <c r="AL6" s="336">
        <v>144</v>
      </c>
      <c r="AM6" s="336">
        <v>131</v>
      </c>
      <c r="AN6" s="336">
        <v>126</v>
      </c>
      <c r="AO6" s="336">
        <v>131</v>
      </c>
    </row>
    <row r="7" spans="1:41" x14ac:dyDescent="0.2">
      <c r="A7" s="313" t="s">
        <v>30</v>
      </c>
      <c r="B7" s="313">
        <v>9</v>
      </c>
      <c r="C7" s="313">
        <v>6</v>
      </c>
      <c r="D7" s="313">
        <v>8</v>
      </c>
      <c r="E7" s="313">
        <v>19</v>
      </c>
      <c r="F7" s="313">
        <v>13</v>
      </c>
      <c r="G7" s="313">
        <v>8</v>
      </c>
      <c r="H7" s="313">
        <v>27</v>
      </c>
      <c r="I7" s="313">
        <v>23</v>
      </c>
      <c r="J7" s="313">
        <v>27</v>
      </c>
      <c r="K7" s="313">
        <v>25</v>
      </c>
      <c r="L7" s="313">
        <v>44</v>
      </c>
      <c r="M7" s="313">
        <v>44</v>
      </c>
      <c r="N7" s="313">
        <v>59</v>
      </c>
      <c r="O7" s="313">
        <v>61</v>
      </c>
      <c r="P7" s="351">
        <v>87</v>
      </c>
      <c r="Q7" s="335">
        <v>98</v>
      </c>
      <c r="R7" s="351">
        <v>109</v>
      </c>
      <c r="S7" s="335">
        <v>106</v>
      </c>
      <c r="T7" s="351">
        <v>126</v>
      </c>
      <c r="U7" s="335">
        <v>120</v>
      </c>
      <c r="V7" s="336">
        <v>117</v>
      </c>
      <c r="W7" s="336">
        <v>111</v>
      </c>
      <c r="X7" s="336">
        <v>132</v>
      </c>
      <c r="Y7" s="336">
        <v>160</v>
      </c>
      <c r="Z7" s="336">
        <v>143</v>
      </c>
      <c r="AA7" s="336">
        <v>147</v>
      </c>
      <c r="AB7" s="336">
        <v>184</v>
      </c>
      <c r="AC7" s="336">
        <v>225</v>
      </c>
      <c r="AD7" s="336">
        <v>277</v>
      </c>
      <c r="AE7" s="336">
        <v>251</v>
      </c>
      <c r="AF7" s="336">
        <v>247</v>
      </c>
      <c r="AG7" s="336">
        <v>260</v>
      </c>
      <c r="AH7" s="336">
        <v>287</v>
      </c>
      <c r="AI7" s="336">
        <v>279</v>
      </c>
      <c r="AJ7" s="336">
        <v>291</v>
      </c>
      <c r="AK7" s="336">
        <v>336</v>
      </c>
      <c r="AL7" s="336">
        <v>318</v>
      </c>
      <c r="AM7" s="336">
        <v>301</v>
      </c>
      <c r="AN7" s="336">
        <v>356</v>
      </c>
      <c r="AO7" s="336">
        <v>350</v>
      </c>
    </row>
    <row r="8" spans="1:41" x14ac:dyDescent="0.2">
      <c r="A8" s="313" t="s">
        <v>76</v>
      </c>
      <c r="B8" s="313">
        <v>27</v>
      </c>
      <c r="C8" s="313">
        <v>31</v>
      </c>
      <c r="D8" s="313">
        <v>57</v>
      </c>
      <c r="E8" s="313">
        <v>45</v>
      </c>
      <c r="F8" s="313">
        <v>52</v>
      </c>
      <c r="G8" s="313">
        <v>54</v>
      </c>
      <c r="H8" s="313">
        <v>50</v>
      </c>
      <c r="I8" s="313">
        <v>66</v>
      </c>
      <c r="J8" s="313">
        <v>67</v>
      </c>
      <c r="K8" s="313">
        <v>69</v>
      </c>
      <c r="L8" s="313">
        <v>109</v>
      </c>
      <c r="M8" s="313">
        <v>118</v>
      </c>
      <c r="N8" s="313">
        <v>141</v>
      </c>
      <c r="O8" s="313">
        <v>136</v>
      </c>
      <c r="P8" s="351">
        <v>156</v>
      </c>
      <c r="Q8" s="335">
        <v>149</v>
      </c>
      <c r="R8" s="351">
        <v>173</v>
      </c>
      <c r="S8" s="335">
        <v>186</v>
      </c>
      <c r="T8" s="351">
        <v>202</v>
      </c>
      <c r="U8" s="335">
        <v>180</v>
      </c>
      <c r="V8" s="336">
        <v>178</v>
      </c>
      <c r="W8" s="336">
        <v>184</v>
      </c>
      <c r="X8" s="336">
        <v>183</v>
      </c>
      <c r="Y8" s="336">
        <v>191</v>
      </c>
      <c r="Z8" s="336">
        <v>187</v>
      </c>
      <c r="AA8" s="336">
        <v>225</v>
      </c>
      <c r="AB8" s="336">
        <v>212</v>
      </c>
      <c r="AC8" s="336">
        <v>269</v>
      </c>
      <c r="AD8" s="336">
        <v>293</v>
      </c>
      <c r="AE8" s="336">
        <v>277</v>
      </c>
      <c r="AF8" s="336">
        <v>282</v>
      </c>
      <c r="AG8" s="336">
        <v>340</v>
      </c>
      <c r="AH8" s="336">
        <v>330</v>
      </c>
      <c r="AI8" s="336">
        <v>360</v>
      </c>
      <c r="AJ8" s="336">
        <v>348</v>
      </c>
      <c r="AK8" s="336">
        <v>318</v>
      </c>
      <c r="AL8" s="336">
        <v>297</v>
      </c>
      <c r="AM8" s="336">
        <v>340</v>
      </c>
      <c r="AN8" s="336">
        <v>297</v>
      </c>
      <c r="AO8" s="336">
        <v>309</v>
      </c>
    </row>
    <row r="9" spans="1:41" x14ac:dyDescent="0.2">
      <c r="A9" s="313" t="s">
        <v>31</v>
      </c>
      <c r="B9" s="313">
        <v>58</v>
      </c>
      <c r="C9" s="313">
        <v>51</v>
      </c>
      <c r="D9" s="313">
        <v>47</v>
      </c>
      <c r="E9" s="313">
        <v>49</v>
      </c>
      <c r="F9" s="313">
        <v>42</v>
      </c>
      <c r="G9" s="313">
        <v>54</v>
      </c>
      <c r="H9" s="313">
        <v>46</v>
      </c>
      <c r="I9" s="313">
        <v>52</v>
      </c>
      <c r="J9" s="313">
        <v>45</v>
      </c>
      <c r="K9" s="313">
        <v>85</v>
      </c>
      <c r="L9" s="313">
        <v>96</v>
      </c>
      <c r="M9" s="313">
        <v>75</v>
      </c>
      <c r="N9" s="313">
        <v>92</v>
      </c>
      <c r="O9" s="313">
        <v>125</v>
      </c>
      <c r="P9" s="351">
        <v>120</v>
      </c>
      <c r="Q9" s="335">
        <v>123</v>
      </c>
      <c r="R9" s="351">
        <v>119</v>
      </c>
      <c r="S9" s="335">
        <v>128</v>
      </c>
      <c r="T9" s="351">
        <v>130</v>
      </c>
      <c r="U9" s="335">
        <v>121</v>
      </c>
      <c r="V9" s="336">
        <v>124</v>
      </c>
      <c r="W9" s="336">
        <v>113</v>
      </c>
      <c r="X9" s="336">
        <v>135</v>
      </c>
      <c r="Y9" s="336">
        <v>102</v>
      </c>
      <c r="Z9" s="336">
        <v>123</v>
      </c>
      <c r="AA9" s="336">
        <v>124</v>
      </c>
      <c r="AB9" s="336">
        <v>122</v>
      </c>
      <c r="AC9" s="336">
        <v>123</v>
      </c>
      <c r="AD9" s="336">
        <v>141</v>
      </c>
      <c r="AE9" s="336">
        <v>128</v>
      </c>
      <c r="AF9" s="336">
        <v>127</v>
      </c>
      <c r="AG9" s="336">
        <v>175</v>
      </c>
      <c r="AH9" s="336">
        <v>182</v>
      </c>
      <c r="AI9" s="336">
        <v>193</v>
      </c>
      <c r="AJ9" s="336">
        <v>159</v>
      </c>
      <c r="AK9" s="336">
        <v>170</v>
      </c>
      <c r="AL9" s="336">
        <v>179</v>
      </c>
      <c r="AM9" s="336">
        <v>201</v>
      </c>
      <c r="AN9" s="336">
        <v>255</v>
      </c>
      <c r="AO9" s="336">
        <v>261</v>
      </c>
    </row>
    <row r="10" spans="1:41" x14ac:dyDescent="0.2">
      <c r="A10" s="313" t="s">
        <v>77</v>
      </c>
      <c r="B10" s="313">
        <v>59</v>
      </c>
      <c r="C10" s="313">
        <v>46</v>
      </c>
      <c r="D10" s="313">
        <v>48</v>
      </c>
      <c r="E10" s="313">
        <v>69</v>
      </c>
      <c r="F10" s="313">
        <v>74</v>
      </c>
      <c r="G10" s="313">
        <v>67</v>
      </c>
      <c r="H10" s="313">
        <v>74</v>
      </c>
      <c r="I10" s="313">
        <v>67</v>
      </c>
      <c r="J10" s="313">
        <v>94</v>
      </c>
      <c r="K10" s="313">
        <v>102</v>
      </c>
      <c r="L10" s="313">
        <v>90</v>
      </c>
      <c r="M10" s="313">
        <v>106</v>
      </c>
      <c r="N10" s="313">
        <v>97</v>
      </c>
      <c r="O10" s="313">
        <v>92</v>
      </c>
      <c r="P10" s="351">
        <v>111</v>
      </c>
      <c r="Q10" s="335">
        <v>151</v>
      </c>
      <c r="R10" s="351">
        <v>120</v>
      </c>
      <c r="S10" s="335">
        <v>115</v>
      </c>
      <c r="T10" s="351">
        <v>115</v>
      </c>
      <c r="U10" s="335">
        <v>183</v>
      </c>
      <c r="V10" s="336">
        <v>135</v>
      </c>
      <c r="W10" s="336">
        <v>151</v>
      </c>
      <c r="X10" s="336">
        <v>154</v>
      </c>
      <c r="Y10" s="336">
        <v>158</v>
      </c>
      <c r="Z10" s="336">
        <v>189</v>
      </c>
      <c r="AA10" s="336">
        <v>220</v>
      </c>
      <c r="AB10" s="336">
        <v>216</v>
      </c>
      <c r="AC10" s="336">
        <v>246</v>
      </c>
      <c r="AD10" s="336">
        <v>337</v>
      </c>
      <c r="AE10" s="336">
        <v>336</v>
      </c>
      <c r="AF10" s="336">
        <v>386</v>
      </c>
      <c r="AG10" s="336">
        <v>396</v>
      </c>
      <c r="AH10" s="336">
        <v>471</v>
      </c>
      <c r="AI10" s="336">
        <v>485</v>
      </c>
      <c r="AJ10" s="336">
        <v>445</v>
      </c>
      <c r="AK10" s="336">
        <v>431</v>
      </c>
      <c r="AL10" s="336">
        <v>432</v>
      </c>
      <c r="AM10" s="336">
        <v>477</v>
      </c>
      <c r="AN10" s="336">
        <v>487</v>
      </c>
      <c r="AO10" s="336">
        <v>474</v>
      </c>
    </row>
    <row r="11" spans="1:41" x14ac:dyDescent="0.2">
      <c r="A11" s="313" t="s">
        <v>78</v>
      </c>
      <c r="B11" s="313">
        <v>16</v>
      </c>
      <c r="C11" s="313">
        <v>27</v>
      </c>
      <c r="D11" s="313">
        <v>17</v>
      </c>
      <c r="E11" s="313">
        <v>17</v>
      </c>
      <c r="F11" s="313">
        <v>25</v>
      </c>
      <c r="G11" s="313">
        <v>20</v>
      </c>
      <c r="H11" s="313">
        <v>39</v>
      </c>
      <c r="I11" s="313">
        <v>23</v>
      </c>
      <c r="J11" s="313">
        <v>34</v>
      </c>
      <c r="K11" s="313">
        <v>33</v>
      </c>
      <c r="L11" s="313">
        <v>33</v>
      </c>
      <c r="M11" s="313">
        <v>39</v>
      </c>
      <c r="N11" s="313">
        <v>25</v>
      </c>
      <c r="O11" s="313">
        <v>39</v>
      </c>
      <c r="P11" s="351">
        <v>37</v>
      </c>
      <c r="Q11" s="335">
        <v>35</v>
      </c>
      <c r="R11" s="351">
        <v>29</v>
      </c>
      <c r="S11" s="335">
        <v>32</v>
      </c>
      <c r="T11" s="351">
        <v>34</v>
      </c>
      <c r="U11" s="335">
        <v>33</v>
      </c>
      <c r="V11" s="336">
        <v>26</v>
      </c>
      <c r="W11" s="336">
        <v>40</v>
      </c>
      <c r="X11" s="336">
        <v>49</v>
      </c>
      <c r="Y11" s="336">
        <v>39</v>
      </c>
      <c r="Z11" s="336">
        <v>51</v>
      </c>
      <c r="AA11" s="336">
        <v>57</v>
      </c>
      <c r="AB11" s="336">
        <v>60</v>
      </c>
      <c r="AC11" s="336">
        <v>49</v>
      </c>
      <c r="AD11" s="336">
        <v>66</v>
      </c>
      <c r="AE11" s="336">
        <v>48</v>
      </c>
      <c r="AF11" s="336">
        <v>44</v>
      </c>
      <c r="AG11" s="336">
        <v>55</v>
      </c>
      <c r="AH11" s="336">
        <v>62</v>
      </c>
      <c r="AI11" s="336">
        <v>65</v>
      </c>
      <c r="AJ11" s="336">
        <v>54</v>
      </c>
      <c r="AK11" s="336">
        <v>48</v>
      </c>
      <c r="AL11" s="336">
        <v>40</v>
      </c>
      <c r="AM11" s="336">
        <v>43</v>
      </c>
      <c r="AN11" s="336">
        <v>43</v>
      </c>
      <c r="AO11" s="336">
        <v>58</v>
      </c>
    </row>
    <row r="12" spans="1:41" x14ac:dyDescent="0.2">
      <c r="A12" s="17" t="s">
        <v>7</v>
      </c>
      <c r="B12" s="17">
        <v>187</v>
      </c>
      <c r="C12" s="17">
        <v>173</v>
      </c>
      <c r="D12" s="17">
        <v>195</v>
      </c>
      <c r="E12" s="17">
        <v>207</v>
      </c>
      <c r="F12" s="17">
        <v>224</v>
      </c>
      <c r="G12" s="17">
        <v>220</v>
      </c>
      <c r="H12" s="17">
        <v>252</v>
      </c>
      <c r="I12" s="17">
        <v>253</v>
      </c>
      <c r="J12" s="17">
        <v>297</v>
      </c>
      <c r="K12" s="17">
        <v>338</v>
      </c>
      <c r="L12" s="17">
        <v>393</v>
      </c>
      <c r="M12" s="17">
        <v>415</v>
      </c>
      <c r="N12" s="17">
        <v>439</v>
      </c>
      <c r="O12" s="17">
        <v>491</v>
      </c>
      <c r="P12" s="41">
        <v>551</v>
      </c>
      <c r="Q12" s="4">
        <v>602</v>
      </c>
      <c r="R12" s="41">
        <v>602</v>
      </c>
      <c r="S12" s="72">
        <v>625</v>
      </c>
      <c r="T12" s="73">
        <v>685</v>
      </c>
      <c r="U12" s="72">
        <v>695</v>
      </c>
      <c r="V12" s="87">
        <v>647</v>
      </c>
      <c r="W12" s="87">
        <v>677</v>
      </c>
      <c r="X12" s="87">
        <v>739</v>
      </c>
      <c r="Y12" s="87">
        <v>723</v>
      </c>
      <c r="Z12" s="87">
        <v>782</v>
      </c>
      <c r="AA12" s="87">
        <v>855</v>
      </c>
      <c r="AB12" s="87">
        <v>905</v>
      </c>
      <c r="AC12" s="87">
        <v>1030</v>
      </c>
      <c r="AD12" s="87">
        <v>1245</v>
      </c>
      <c r="AE12" s="87">
        <v>1148</v>
      </c>
      <c r="AF12" s="87">
        <v>1184</v>
      </c>
      <c r="AG12" s="87">
        <v>1329</v>
      </c>
      <c r="AH12" s="87">
        <v>1461</v>
      </c>
      <c r="AI12" s="87">
        <v>1524</v>
      </c>
      <c r="AJ12" s="87">
        <v>1448</v>
      </c>
      <c r="AK12" s="87">
        <v>1436</v>
      </c>
      <c r="AL12" s="87">
        <v>1410</v>
      </c>
      <c r="AM12" s="87">
        <v>1493</v>
      </c>
      <c r="AN12" s="87">
        <v>1564</v>
      </c>
      <c r="AO12" s="87">
        <v>1583</v>
      </c>
    </row>
    <row r="13" spans="1:41" x14ac:dyDescent="0.2">
      <c r="B13" s="305"/>
      <c r="C13" s="305"/>
      <c r="D13" s="305"/>
      <c r="E13" s="305"/>
      <c r="F13" s="305"/>
      <c r="G13" s="305"/>
    </row>
    <row r="14" spans="1:41" x14ac:dyDescent="0.2">
      <c r="A14" s="10" t="s">
        <v>101</v>
      </c>
      <c r="B14" s="305"/>
      <c r="C14" s="305"/>
      <c r="D14" s="305"/>
      <c r="E14" s="305"/>
      <c r="F14" s="305"/>
      <c r="G14" s="305"/>
    </row>
    <row r="15" spans="1:41" x14ac:dyDescent="0.2">
      <c r="B15" s="353"/>
      <c r="C15" s="305"/>
      <c r="D15" s="305"/>
      <c r="E15" s="305"/>
      <c r="F15" s="305"/>
      <c r="G15" s="305"/>
      <c r="H15" s="305"/>
      <c r="I15" s="305"/>
      <c r="J15" s="305"/>
      <c r="K15" s="305"/>
      <c r="L15" s="353"/>
      <c r="V15" s="353"/>
      <c r="AF15" s="353"/>
      <c r="AI15" s="353"/>
    </row>
    <row r="16" spans="1:41" x14ac:dyDescent="0.2">
      <c r="A16" s="12"/>
      <c r="B16" s="353"/>
      <c r="C16" s="305"/>
      <c r="D16" s="305"/>
      <c r="E16" s="305"/>
      <c r="F16" s="305"/>
      <c r="G16" s="305"/>
      <c r="H16" s="305"/>
      <c r="I16" s="305"/>
      <c r="J16" s="305"/>
      <c r="K16" s="305"/>
      <c r="L16" s="353"/>
      <c r="M16" s="305"/>
      <c r="N16" s="305"/>
      <c r="O16" s="305"/>
      <c r="P16" s="305"/>
      <c r="Q16" s="305"/>
      <c r="R16" s="305"/>
      <c r="S16" s="305"/>
      <c r="T16" s="305"/>
      <c r="V16" s="353"/>
      <c r="AF16" s="353"/>
      <c r="AI16" s="353"/>
    </row>
    <row r="17" spans="2:35" x14ac:dyDescent="0.2">
      <c r="B17" s="353"/>
      <c r="C17" s="305"/>
      <c r="D17" s="305"/>
      <c r="E17" s="305"/>
      <c r="F17" s="305"/>
      <c r="G17" s="305"/>
      <c r="H17" s="305"/>
      <c r="I17" s="305"/>
      <c r="J17" s="305"/>
      <c r="K17" s="305"/>
      <c r="L17" s="353"/>
      <c r="M17" s="354"/>
      <c r="N17" s="354"/>
      <c r="O17" s="354"/>
      <c r="P17" s="354"/>
      <c r="Q17" s="354"/>
      <c r="R17" s="354"/>
      <c r="S17" s="354"/>
      <c r="T17" s="354"/>
      <c r="U17" s="354"/>
      <c r="V17" s="353"/>
      <c r="W17" s="354"/>
      <c r="X17" s="354"/>
      <c r="Y17" s="354"/>
      <c r="Z17" s="354"/>
      <c r="AA17" s="354"/>
      <c r="AB17" s="354"/>
      <c r="AC17" s="354"/>
      <c r="AD17" s="354"/>
      <c r="AE17" s="354"/>
      <c r="AF17" s="353"/>
      <c r="AI17" s="353"/>
    </row>
    <row r="18" spans="2:35" x14ac:dyDescent="0.2">
      <c r="B18" s="353"/>
      <c r="C18" s="305"/>
      <c r="D18" s="305"/>
      <c r="E18" s="305"/>
      <c r="F18" s="305"/>
      <c r="G18" s="305"/>
      <c r="H18" s="305"/>
      <c r="I18" s="305"/>
      <c r="J18" s="305"/>
      <c r="K18" s="305"/>
      <c r="L18" s="353"/>
      <c r="M18" s="354"/>
      <c r="N18" s="354"/>
      <c r="O18" s="354"/>
      <c r="P18" s="354"/>
      <c r="Q18" s="354"/>
      <c r="R18" s="354"/>
      <c r="S18" s="354"/>
      <c r="T18" s="354"/>
      <c r="U18" s="354"/>
      <c r="V18" s="353"/>
      <c r="W18" s="354"/>
      <c r="X18" s="354"/>
      <c r="Y18" s="354"/>
      <c r="Z18" s="354"/>
      <c r="AA18" s="354"/>
      <c r="AB18" s="354"/>
      <c r="AC18" s="354"/>
      <c r="AD18" s="354"/>
      <c r="AE18" s="354"/>
      <c r="AF18" s="353"/>
      <c r="AI18" s="353"/>
    </row>
    <row r="19" spans="2:35" x14ac:dyDescent="0.2">
      <c r="B19" s="353"/>
      <c r="C19" s="305"/>
      <c r="D19" s="305"/>
      <c r="E19" s="305"/>
      <c r="F19" s="305"/>
      <c r="G19" s="305"/>
      <c r="H19" s="305"/>
      <c r="I19" s="305"/>
      <c r="J19" s="305"/>
      <c r="K19" s="305"/>
      <c r="L19" s="353"/>
      <c r="M19" s="354"/>
      <c r="N19" s="354"/>
      <c r="O19" s="354"/>
      <c r="P19" s="354"/>
      <c r="Q19" s="354"/>
      <c r="R19" s="354"/>
      <c r="S19" s="354"/>
      <c r="T19" s="354"/>
      <c r="U19" s="354"/>
      <c r="V19" s="353"/>
      <c r="W19" s="354"/>
      <c r="X19" s="354"/>
      <c r="Y19" s="354"/>
      <c r="Z19" s="354"/>
      <c r="AA19" s="354"/>
      <c r="AB19" s="354"/>
      <c r="AC19" s="354"/>
      <c r="AD19" s="354"/>
      <c r="AE19" s="354"/>
      <c r="AF19" s="353"/>
      <c r="AI19" s="353"/>
    </row>
    <row r="20" spans="2:35" x14ac:dyDescent="0.2">
      <c r="B20" s="353"/>
      <c r="C20" s="305"/>
      <c r="D20" s="305"/>
      <c r="E20" s="305"/>
      <c r="F20" s="305"/>
      <c r="G20" s="305"/>
      <c r="H20" s="305"/>
      <c r="I20" s="305"/>
      <c r="J20" s="305"/>
      <c r="K20" s="305"/>
      <c r="L20" s="353"/>
      <c r="M20" s="354"/>
      <c r="N20" s="354"/>
      <c r="O20" s="354"/>
      <c r="P20" s="354"/>
      <c r="Q20" s="354"/>
      <c r="R20" s="354"/>
      <c r="S20" s="354"/>
      <c r="T20" s="354"/>
      <c r="U20" s="354"/>
      <c r="V20" s="353"/>
      <c r="W20" s="354"/>
      <c r="X20" s="354"/>
      <c r="Y20" s="354"/>
      <c r="Z20" s="354"/>
      <c r="AA20" s="354"/>
      <c r="AB20" s="354"/>
      <c r="AC20" s="354"/>
      <c r="AD20" s="354"/>
      <c r="AE20" s="354"/>
      <c r="AF20" s="353"/>
      <c r="AI20" s="353"/>
    </row>
    <row r="21" spans="2:35" x14ac:dyDescent="0.2"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</row>
    <row r="22" spans="2:35" x14ac:dyDescent="0.2"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</row>
    <row r="23" spans="2:35" x14ac:dyDescent="0.2"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</row>
  </sheetData>
  <pageMargins left="0.47244094488188981" right="0.27559055118110237" top="0.98425196850393704" bottom="0.98425196850393704" header="0.51181102362204722" footer="0.51181102362204722"/>
  <pageSetup paperSize="9" scale="8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EA8A58F09F74CA0439F7135DB4E30" ma:contentTypeVersion="11" ma:contentTypeDescription="Create a new document." ma:contentTypeScope="" ma:versionID="32118e0d816f02066115d242ea1a9d57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6fa4825a475c7d200bd381437ae26614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FB997A-A0F8-47D9-A1FC-54154BEF3C3D}">
  <ds:schemaRefs>
    <ds:schemaRef ds:uri="a34e2b68-d21a-4780-a113-64622ce9bd6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E2B49B-DF1C-4538-AC34-3D9EC5D95D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51E1DC-9626-4DEF-AF10-12BD6E1AE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9</vt:i4>
      </vt:variant>
    </vt:vector>
  </HeadingPairs>
  <TitlesOfParts>
    <vt:vector size="19" baseType="lpstr">
      <vt:lpstr>Innhold</vt:lpstr>
      <vt:lpstr>A.1.1</vt:lpstr>
      <vt:lpstr>A.1.2</vt:lpstr>
      <vt:lpstr>A.1.3a</vt:lpstr>
      <vt:lpstr>A.1.3b</vt:lpstr>
      <vt:lpstr>A.1.4</vt:lpstr>
      <vt:lpstr>A.1.5</vt:lpstr>
      <vt:lpstr>A.1.6</vt:lpstr>
      <vt:lpstr>A.1.7</vt:lpstr>
      <vt:lpstr>A.1.8</vt:lpstr>
      <vt:lpstr>A.1.1!Utskriftsområde</vt:lpstr>
      <vt:lpstr>A.1.2!Utskriftsområde</vt:lpstr>
      <vt:lpstr>A.1.3a!Utskriftsområde</vt:lpstr>
      <vt:lpstr>A.1.3b!Utskriftsområde</vt:lpstr>
      <vt:lpstr>A.1.4!Utskriftsområde</vt:lpstr>
      <vt:lpstr>A.1.5!Utskriftsområde</vt:lpstr>
      <vt:lpstr>A.1.6!Utskriftsområde</vt:lpstr>
      <vt:lpstr>A.1.7!Utskriftsområde</vt:lpstr>
      <vt:lpstr>A.1.8!Utskriftsområde</vt:lpstr>
    </vt:vector>
  </TitlesOfParts>
  <Company>NIFU 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terjebo</dc:creator>
  <cp:lastModifiedBy>Mona Østby / NIFU</cp:lastModifiedBy>
  <cp:lastPrinted>2018-09-11T12:47:54Z</cp:lastPrinted>
  <dcterms:created xsi:type="dcterms:W3CDTF">2005-08-25T12:02:30Z</dcterms:created>
  <dcterms:modified xsi:type="dcterms:W3CDTF">2020-10-09T12:49:57Z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